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omagoj Pavić\Downloads\"/>
    </mc:Choice>
  </mc:AlternateContent>
  <xr:revisionPtr revIDLastSave="0" documentId="13_ncr:40009_{B289EE5C-AD49-4990-8ABF-402C82710FEB}" xr6:coauthVersionLast="37" xr6:coauthVersionMax="37" xr10:uidLastSave="{00000000-0000-0000-0000-000000000000}"/>
  <bookViews>
    <workbookView xWindow="32769" yWindow="32769" windowWidth="16380" windowHeight="8194"/>
  </bookViews>
  <sheets>
    <sheet name="2019" sheetId="1" r:id="rId1"/>
  </sheets>
  <definedNames>
    <definedName name="Excel_BuiltIn__FilterDatabase_1">'2019'!$A$72:$H$114</definedName>
  </definedNames>
  <calcPr calcId="162913"/>
</workbook>
</file>

<file path=xl/calcChain.xml><?xml version="1.0" encoding="utf-8"?>
<calcChain xmlns="http://schemas.openxmlformats.org/spreadsheetml/2006/main">
  <c r="H18" i="1" l="1"/>
  <c r="I18" i="1"/>
  <c r="H21" i="1"/>
  <c r="H22" i="1" s="1"/>
  <c r="H31" i="1" s="1"/>
  <c r="I21" i="1"/>
  <c r="I22" i="1" s="1"/>
  <c r="I31" i="1" s="1"/>
  <c r="G22" i="1"/>
  <c r="H28" i="1"/>
  <c r="I28" i="1"/>
  <c r="G31" i="1"/>
  <c r="I43" i="1"/>
  <c r="J43" i="1"/>
  <c r="H44" i="1"/>
  <c r="H43" i="1" s="1"/>
  <c r="H68" i="1" s="1"/>
  <c r="H49" i="1"/>
  <c r="H55" i="1"/>
  <c r="H58" i="1"/>
  <c r="I62" i="1"/>
  <c r="J62" i="1"/>
  <c r="H63" i="1"/>
  <c r="H65" i="1"/>
  <c r="H62" i="1" s="1"/>
  <c r="I68" i="1"/>
  <c r="J68" i="1"/>
  <c r="I74" i="1"/>
  <c r="J74" i="1"/>
  <c r="H75" i="1"/>
  <c r="H85" i="1"/>
  <c r="H74" i="1" s="1"/>
  <c r="H91" i="1"/>
  <c r="H94" i="1"/>
  <c r="H96" i="1"/>
  <c r="H98" i="1"/>
  <c r="H100" i="1"/>
  <c r="I103" i="1"/>
  <c r="I114" i="1" s="1"/>
  <c r="J103" i="1"/>
  <c r="J114" i="1" s="1"/>
  <c r="H104" i="1"/>
  <c r="H103" i="1" s="1"/>
  <c r="H106" i="1"/>
  <c r="H112" i="1"/>
  <c r="H120" i="1"/>
  <c r="H123" i="1" s="1"/>
  <c r="I120" i="1"/>
  <c r="I123" i="1" s="1"/>
  <c r="H121" i="1"/>
  <c r="I121" i="1"/>
  <c r="J121" i="1"/>
  <c r="J120" i="1" s="1"/>
  <c r="J123" i="1" s="1"/>
  <c r="H124" i="1"/>
  <c r="H127" i="1" s="1"/>
  <c r="H125" i="1"/>
  <c r="I125" i="1"/>
  <c r="I124" i="1" s="1"/>
  <c r="I127" i="1" s="1"/>
  <c r="J125" i="1"/>
  <c r="J124" i="1" s="1"/>
  <c r="J127" i="1" s="1"/>
  <c r="J137" i="1"/>
  <c r="I138" i="1"/>
  <c r="I137" i="1" s="1"/>
  <c r="J138" i="1"/>
  <c r="H147" i="1"/>
  <c r="H146" i="1" s="1"/>
  <c r="H151" i="1"/>
  <c r="H150" i="1" s="1"/>
  <c r="H156" i="1"/>
  <c r="H155" i="1" s="1"/>
  <c r="H163" i="1"/>
  <c r="H162" i="1" s="1"/>
  <c r="H171" i="1"/>
  <c r="H170" i="1" s="1"/>
  <c r="I175" i="1"/>
  <c r="J175" i="1"/>
  <c r="H184" i="1"/>
  <c r="H190" i="1"/>
  <c r="H194" i="1"/>
  <c r="H189" i="1" s="1"/>
  <c r="H202" i="1"/>
  <c r="H220" i="1"/>
  <c r="H222" i="1"/>
  <c r="H230" i="1"/>
  <c r="H239" i="1"/>
  <c r="H238" i="1" s="1"/>
  <c r="H235" i="1" s="1"/>
  <c r="H234" i="1" s="1"/>
  <c r="H241" i="1"/>
  <c r="H242" i="1"/>
  <c r="I245" i="1"/>
  <c r="J245" i="1"/>
  <c r="H250" i="1"/>
  <c r="H251" i="1"/>
  <c r="H253" i="1"/>
  <c r="I253" i="1"/>
  <c r="J253" i="1"/>
  <c r="H260" i="1"/>
  <c r="H259" i="1" s="1"/>
  <c r="H258" i="1" s="1"/>
  <c r="H263" i="1"/>
  <c r="H269" i="1"/>
  <c r="H285" i="1"/>
  <c r="H284" i="1" s="1"/>
  <c r="H283" i="1" s="1"/>
  <c r="I292" i="1"/>
  <c r="J292" i="1"/>
  <c r="J272" i="1" s="1"/>
  <c r="J174" i="1" s="1"/>
  <c r="H293" i="1"/>
  <c r="H292" i="1" s="1"/>
  <c r="H298" i="1"/>
  <c r="H300" i="1"/>
  <c r="H297" i="1" s="1"/>
  <c r="H307" i="1"/>
  <c r="I315" i="1"/>
  <c r="J315" i="1"/>
  <c r="H316" i="1"/>
  <c r="H315" i="1" s="1"/>
  <c r="H323" i="1"/>
  <c r="H322" i="1" s="1"/>
  <c r="H332" i="1"/>
  <c r="I332" i="1"/>
  <c r="I272" i="1" s="1"/>
  <c r="I174" i="1" s="1"/>
  <c r="J332" i="1"/>
  <c r="H333" i="1"/>
  <c r="H345" i="1"/>
  <c r="H344" i="1" s="1"/>
  <c r="H352" i="1"/>
  <c r="H351" i="1" s="1"/>
  <c r="I359" i="1"/>
  <c r="J359" i="1"/>
  <c r="H367" i="1"/>
  <c r="H373" i="1"/>
  <c r="I373" i="1"/>
  <c r="J373" i="1"/>
  <c r="H378" i="1"/>
  <c r="H372" i="1" s="1"/>
  <c r="H391" i="1"/>
  <c r="H394" i="1"/>
  <c r="H393" i="1" s="1"/>
  <c r="H398" i="1"/>
  <c r="H401" i="1"/>
  <c r="H397" i="1" s="1"/>
  <c r="H396" i="1" s="1"/>
  <c r="H403" i="1"/>
  <c r="H404" i="1"/>
  <c r="H405" i="1"/>
  <c r="H409" i="1"/>
  <c r="H408" i="1" s="1"/>
  <c r="H412" i="1"/>
  <c r="H416" i="1"/>
  <c r="H415" i="1" s="1"/>
  <c r="H419" i="1"/>
  <c r="H421" i="1"/>
  <c r="J424" i="1"/>
  <c r="I432" i="1"/>
  <c r="I424" i="1" s="1"/>
  <c r="I423" i="1" s="1"/>
  <c r="I557" i="1" s="1"/>
  <c r="J432" i="1"/>
  <c r="H434" i="1"/>
  <c r="H433" i="1" s="1"/>
  <c r="H437" i="1"/>
  <c r="H436" i="1" s="1"/>
  <c r="H439" i="1"/>
  <c r="I442" i="1"/>
  <c r="J442" i="1"/>
  <c r="H451" i="1"/>
  <c r="H450" i="1" s="1"/>
  <c r="H442" i="1" s="1"/>
  <c r="H453" i="1"/>
  <c r="H457" i="1"/>
  <c r="I460" i="1"/>
  <c r="H469" i="1"/>
  <c r="H468" i="1" s="1"/>
  <c r="H471" i="1"/>
  <c r="H477" i="1"/>
  <c r="I481" i="1"/>
  <c r="J481" i="1"/>
  <c r="J460" i="1" s="1"/>
  <c r="J423" i="1" s="1"/>
  <c r="H482" i="1"/>
  <c r="H481" i="1" s="1"/>
  <c r="H487" i="1"/>
  <c r="H490" i="1"/>
  <c r="I495" i="1"/>
  <c r="J495" i="1"/>
  <c r="H504" i="1"/>
  <c r="H503" i="1" s="1"/>
  <c r="H495" i="1" s="1"/>
  <c r="H514" i="1"/>
  <c r="H513" i="1" s="1"/>
  <c r="H519" i="1"/>
  <c r="H518" i="1" s="1"/>
  <c r="H524" i="1"/>
  <c r="H523" i="1" s="1"/>
  <c r="H526" i="1"/>
  <c r="I530" i="1"/>
  <c r="J530" i="1"/>
  <c r="H539" i="1"/>
  <c r="H538" i="1" s="1"/>
  <c r="H545" i="1"/>
  <c r="H544" i="1" s="1"/>
  <c r="H543" i="1" s="1"/>
  <c r="H547" i="1"/>
  <c r="H551" i="1"/>
  <c r="H550" i="1" s="1"/>
  <c r="H555" i="1"/>
  <c r="H554" i="1" s="1"/>
  <c r="H114" i="1" l="1"/>
  <c r="H138" i="1"/>
  <c r="H137" i="1" s="1"/>
  <c r="J557" i="1"/>
  <c r="H245" i="1"/>
  <c r="H183" i="1"/>
  <c r="H175" i="1" s="1"/>
  <c r="H530" i="1"/>
  <c r="H460" i="1"/>
  <c r="H272" i="1"/>
  <c r="H432" i="1"/>
  <c r="H424" i="1" s="1"/>
  <c r="H366" i="1"/>
  <c r="H359" i="1" s="1"/>
  <c r="H423" i="1" l="1"/>
  <c r="H174" i="1"/>
  <c r="H557" i="1" s="1"/>
</calcChain>
</file>

<file path=xl/sharedStrings.xml><?xml version="1.0" encoding="utf-8"?>
<sst xmlns="http://schemas.openxmlformats.org/spreadsheetml/2006/main" count="625" uniqueCount="424">
  <si>
    <t xml:space="preserve">PRIJEDLOG PRORAČUNA OPĆINSKOM PREDSJEDNIKU </t>
  </si>
  <si>
    <t xml:space="preserve">           Na temelju članka 39. Zakona o proračunu («Narodne novine» broj 87/08, 136/12. i 15/15) i članka 30. Statuta Općine Sikirevci («Službeni vjesnik Brodsko-posavske županije» broj 1/18), Općinsko vijeće Općine Sikirevci na ___ sjednici održanoj __________ 2018.  donijelo je        </t>
  </si>
  <si>
    <t xml:space="preserve">                               PRIJEDLOG   PRORAČUNA OPĆINESIKIREVCI ZA 2019. GODINU</t>
  </si>
  <si>
    <t xml:space="preserve">                                       I PROJEKCIJE ZA 2020. I 2021. GODINU</t>
  </si>
  <si>
    <t>I. OPĆI DIO</t>
  </si>
  <si>
    <t xml:space="preserve">                          Članak 1.</t>
  </si>
  <si>
    <t>Proračun Općine Sikirevci za 2019. godinu (u daljnjem tekstu: Proračun) i projekcije za 2020. i 2021. godinu sastoji se od:</t>
  </si>
  <si>
    <t xml:space="preserve">   PLAN 2019.</t>
  </si>
  <si>
    <t xml:space="preserve">PROJEKCIJA </t>
  </si>
  <si>
    <t>PROJEKCIJA</t>
  </si>
  <si>
    <t xml:space="preserve"> 2020.</t>
  </si>
  <si>
    <t xml:space="preserve"> 2021.</t>
  </si>
  <si>
    <t xml:space="preserve">          A)  RAČUNA PRIHODA I RASHODA</t>
  </si>
  <si>
    <t xml:space="preserve">                PRIHODI  POSLOVANJA                                                                   </t>
  </si>
  <si>
    <t xml:space="preserve">                PRIHODI OD PRODAJE NEFINANCIJSKE IMOVINE                    </t>
  </si>
  <si>
    <t>UKUPNO PRIHODI</t>
  </si>
  <si>
    <t xml:space="preserve">              RASHODI  POSLOVANJA                                                                </t>
  </si>
  <si>
    <t xml:space="preserve">             RASHODI ZA NABAVU NEFINANCIJSKE IMOVINE                                      </t>
  </si>
  <si>
    <t>UKUPNO RASHODI</t>
  </si>
  <si>
    <t xml:space="preserve">                RAZLIKA                                                                                                        </t>
  </si>
  <si>
    <t xml:space="preserve">          B) RAČUNA FINANCIRANJA</t>
  </si>
  <si>
    <t xml:space="preserve">                PRIMICI OD FINANCIJSKE IMOVINE I ZADUŽIVANJA                      </t>
  </si>
  <si>
    <t xml:space="preserve">                IZDACI ZA FINANCIJSKU IMOVINU I OTPLATE ZAJMOVA             </t>
  </si>
  <si>
    <t xml:space="preserve">                NETO ZADUŽIVANJE/FINANCIRANJE                                                       </t>
  </si>
  <si>
    <t>C) RASPOLOŽIVA SREDSTVA IZ PRIJAŠNJIH GODINA</t>
  </si>
  <si>
    <t xml:space="preserve">                RAZLIKA   (A+/-B+/-C)</t>
  </si>
  <si>
    <t xml:space="preserve">                                                  Članak 2.</t>
  </si>
  <si>
    <t xml:space="preserve">          Prihodi i rashodi te primici i izdaci po ekonomskoj klasifikaciji utvrđuju se u Računu prihoda i rashoda i Računu financiranja u Proračunu za 2019.god.  i projekcijama za 2020. i 2021. godinu, kako slijedi:</t>
  </si>
  <si>
    <t>A) RAČUN PRIHODA I RASHODA</t>
  </si>
  <si>
    <t xml:space="preserve">  PRIHODI</t>
  </si>
  <si>
    <t>R</t>
  </si>
  <si>
    <t>S</t>
  </si>
  <si>
    <t>P</t>
  </si>
  <si>
    <t>O</t>
  </si>
  <si>
    <t>NAZIV</t>
  </si>
  <si>
    <t>Plan 2019.</t>
  </si>
  <si>
    <t>Projekcija 2020.</t>
  </si>
  <si>
    <t>Projekcija 2021.</t>
  </si>
  <si>
    <t>PRIHODI</t>
  </si>
  <si>
    <t>Prihodi od poreza</t>
  </si>
  <si>
    <t>Porez i prirez na dohodak</t>
  </si>
  <si>
    <t>Porezi na imovinu</t>
  </si>
  <si>
    <t xml:space="preserve">Porezi na robu i usluge </t>
  </si>
  <si>
    <t>Ostali prihodi od poreza</t>
  </si>
  <si>
    <t>Pomoći iz inozemstva i od subjekata unutar općeg proračuna</t>
  </si>
  <si>
    <t>Pomoći od međunarodnih organizacija te institucija i tijela EU</t>
  </si>
  <si>
    <t>Pomoći  proračunu iz drugih proračuna (država, županija)</t>
  </si>
  <si>
    <t>Pomoći od izvanproračunskih korisnika (HZZ, Agencije, Fondovi i drugi korisnici)</t>
  </si>
  <si>
    <t>Pomoći izravnanja za decentralizirane funkcije</t>
  </si>
  <si>
    <t>Pomoći temeljem EU sredstava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</si>
  <si>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</si>
  <si>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</si>
  <si>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</si>
  <si>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</si>
  <si>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</si>
  <si>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</si>
  <si>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Komunalni doprinosi i naknade</t>
  </si>
  <si>
    <t>Prihod od prodaje nefininancijske imovine</t>
  </si>
  <si>
    <t>Prihodi od prodaje neproizvedene dugotrajne imovine</t>
  </si>
  <si>
    <t>Prihodi od prodaje materijalne imovine (zemljišta i šume)</t>
  </si>
  <si>
    <t>Prihod od prodaje proizvedene dugotrajne imovine</t>
  </si>
  <si>
    <t>Prihodi od prodaje građevinskih objekata</t>
  </si>
  <si>
    <t>Prihod od prodaje postrojenja i opreme</t>
  </si>
  <si>
    <t xml:space="preserve">UKUPNI PRIHODI </t>
  </si>
  <si>
    <t xml:space="preserve">           RASHODI</t>
  </si>
  <si>
    <t>Plan 2018.</t>
  </si>
  <si>
    <t>Projekcija 2019.</t>
  </si>
  <si>
    <t xml:space="preserve">RASHODI </t>
  </si>
  <si>
    <t>Rashodi za zaposlene</t>
  </si>
  <si>
    <t>Plaće STALNI</t>
  </si>
  <si>
    <t>Plaće -JAVNI RADOVI</t>
  </si>
  <si>
    <t>Plaće program ZAŽELI</t>
  </si>
  <si>
    <t>Ostali rashodi za zaposlene  STALNI</t>
  </si>
  <si>
    <t>Ostali rashodi za zaposlene JAVNI RADOVI</t>
  </si>
  <si>
    <t>Ostali rashodi za zaposlene PROGRAM ZAŽELI</t>
  </si>
  <si>
    <t>Doprinosi na plaće STALNI</t>
  </si>
  <si>
    <t>Doprinosi na plaće JAVNI RADOVI</t>
  </si>
  <si>
    <t>Doprinosi na plaće  PROGRAM ZAŽELI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</si>
  <si>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</si>
  <si>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</si>
  <si>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</si>
  <si>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</si>
  <si>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</si>
  <si>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posl.</t>
  </si>
  <si>
    <t xml:space="preserve">Financijski rashodi </t>
  </si>
  <si>
    <t>Kamate za primljene zajmove -leasing</t>
  </si>
  <si>
    <t>Ostali financijski rashodi</t>
  </si>
  <si>
    <t>Subvencije</t>
  </si>
  <si>
    <t>Subvencije trg.dr., obrt., i mal.i sr. pod.</t>
  </si>
  <si>
    <t>Pomoći dane u inozemstvo i unutar opće države</t>
  </si>
  <si>
    <t>Pomoći unutar opće države</t>
  </si>
  <si>
    <t>Naknade građ. i kuć. iz proračuna</t>
  </si>
  <si>
    <t>Naknade građanima i kuć. iz proračuna</t>
  </si>
  <si>
    <t>Donacije i ostali rashodi</t>
  </si>
  <si>
    <t>Tekuće donacije</t>
  </si>
  <si>
    <t>Kapitalne donacije</t>
  </si>
  <si>
    <t>RASHODI (za nabavu nefinancijske imovine)</t>
  </si>
  <si>
    <t>Rashodi za nabavu nepr. imovine</t>
  </si>
  <si>
    <t>Materijalna imovina</t>
  </si>
  <si>
    <t>Rashodi za nabavu pr. dug. imovine</t>
  </si>
  <si>
    <t>Građevinski objekti</t>
  </si>
  <si>
    <t>Postrojenja i oprema</t>
  </si>
  <si>
    <t>Prijevozna sredstva</t>
  </si>
  <si>
    <t>Višegodšnji nasadi i osnovno stado</t>
  </si>
  <si>
    <t xml:space="preserve">Nematerijalna proizvedena  imovina </t>
  </si>
  <si>
    <t>Rashodi za dodatna ulaganja na nefinancijskoj imovini</t>
  </si>
  <si>
    <t>Dodatna ulaganja za ostalu nefinancijsku imovinu</t>
  </si>
  <si>
    <t xml:space="preserve">UKUPNI RASHODI </t>
  </si>
  <si>
    <t xml:space="preserve">    B) RAČUN FINANCIRANJA</t>
  </si>
  <si>
    <t>PRIMICI OD FINANCIJSKE IMOVINE I ZADUŽIVANJA</t>
  </si>
  <si>
    <t>Primici od zaduživanja</t>
  </si>
  <si>
    <t>Primljeni zajmovi od banaka i ostalih financijskih institucija u javnom sektoru</t>
  </si>
  <si>
    <t>UKUPNI PRIMICI</t>
  </si>
  <si>
    <t>IZDACI ZA FINANCIJSKU IMOVINU I OTPLATE ZAJMOVA</t>
  </si>
  <si>
    <t>Izdaci za otplatu glavnice primljenih zajmova</t>
  </si>
  <si>
    <t>Otplata glavnice primljenih zajmova od banaka i ostalih financijskih institucija u javnom sektoru</t>
  </si>
  <si>
    <t>UKUPNI IZDACI</t>
  </si>
  <si>
    <t>II. POSEBNI DIO</t>
  </si>
  <si>
    <t xml:space="preserve">                                                                          Članak 3.</t>
  </si>
  <si>
    <r>
      <t xml:space="preserve">      </t>
    </r>
    <r>
      <rPr>
        <sz val="10"/>
        <rFont val="Arial"/>
        <family val="2"/>
        <charset val="238"/>
      </rPr>
      <t xml:space="preserve">Ukupni rashodi i izdaci u svoti 11.063.500,00 kuna iskazani u Proračunu, raspoređuju se po nositeljima, korisnicima, i podrobnim namjenama u </t>
    </r>
  </si>
  <si>
    <t>Posebnom dijelu Proračuna kako slijedi:</t>
  </si>
  <si>
    <t>RASHODI/IZDACI PO NOSITELJIMA I KORISNICIMA</t>
  </si>
  <si>
    <t>LOKACIJSKA KLASIFIKACIJA: BRODSKO-POSAVSKA ŽUPANIJA – 570  OPĆINA SIKIREVCI</t>
  </si>
  <si>
    <t>RAZDJEL   001</t>
  </si>
  <si>
    <t>PREDSTAVNIČKA I IZVRŠNA TIJELA</t>
  </si>
  <si>
    <t>GLAVA     00101</t>
  </si>
  <si>
    <t>Glavni program P10: PREDSTAVNIČKA I IZVRŠNA VLAST</t>
  </si>
  <si>
    <t>Program 1001: Predstavnička i izvršna vlast</t>
  </si>
  <si>
    <t>Funkcijska klasifikacija: 01 - Opće javne usluge</t>
  </si>
  <si>
    <t>Izvor financiranja: 11 - Opći prihodi i primici</t>
  </si>
  <si>
    <t>Aktivnost A1000001: Općinsko vijeće i radna tijela Općinskog vijeća</t>
  </si>
  <si>
    <t>RASHODI</t>
  </si>
  <si>
    <t>Rad predstavničkih tijela( po odluci za soc.pomoć)</t>
  </si>
  <si>
    <t>Aktivnost A1000002: Općinski načelnik</t>
  </si>
  <si>
    <t>Ostali nespomenuti rashodi poslovanja</t>
  </si>
  <si>
    <t>Aktivnost A1000003: Djelokrug mjesne samouprave, političkih stranaka</t>
  </si>
  <si>
    <t xml:space="preserve">       i članova Općinskog vijeća izabranih s liste grupe birača</t>
  </si>
  <si>
    <t xml:space="preserve"> RASHODI</t>
  </si>
  <si>
    <t xml:space="preserve">Materijalni rashodi </t>
  </si>
  <si>
    <t>Redovno godišnje financiranje rada političkih staranaka i članova Općinskog vijeća izsbrsnih sa liste grupe birača</t>
  </si>
  <si>
    <t>Rashodi za međuopć.,međužup.i međudrž.suradnju</t>
  </si>
  <si>
    <t>Rashodi za prigodne poklone</t>
  </si>
  <si>
    <t xml:space="preserve">Aktivnost A1000004: OBILJEŽAVANJE </t>
  </si>
  <si>
    <t>Dan općine i Svečana novogodišnja sjednica</t>
  </si>
  <si>
    <t xml:space="preserve">Rashodi za usluge promidžbe i ostale </t>
  </si>
  <si>
    <t>Rashodi obilježavanja</t>
  </si>
  <si>
    <t>Novogodišnji domjenak</t>
  </si>
  <si>
    <t>Prigodni pokloni povodom novogodišnji praznika</t>
  </si>
  <si>
    <t>Rashodi organizacije ADVENTA</t>
  </si>
  <si>
    <t>Aktivnost A1000005: Općinski načelnik</t>
  </si>
  <si>
    <t>RAZDJEL 002</t>
  </si>
  <si>
    <t>JEDINSTVENI UPRAVNI ODJEL</t>
  </si>
  <si>
    <t>GLAVA   00201</t>
  </si>
  <si>
    <t>Glavni program P20: OPĆI, UPRAVNI I FINANCIJSKO-RAČUNOVODSTVENI POSLOVI</t>
  </si>
  <si>
    <t>Program 2001: Opći, upravni i financijsko-računovodstveni poslovi</t>
  </si>
  <si>
    <t>Izvor financiranja: 11- Opći prihodi i primici</t>
  </si>
  <si>
    <t>Aktivnost A200001: Redovna djelatnost Jedinstvenog upravnog odjela</t>
  </si>
  <si>
    <t>Plaće( neto + dop.MIO+porez DH) načelnik, referent,komunalni redar i radnika</t>
  </si>
  <si>
    <t>Ostali rashodi za zaposlene</t>
  </si>
  <si>
    <t>Doprinosi na plaće zadravsteno</t>
  </si>
  <si>
    <t>Doprinosi za zapošljavanje</t>
  </si>
  <si>
    <t>Službena putovanja</t>
  </si>
  <si>
    <t>Seminari,simpozij i savjetovanja</t>
  </si>
  <si>
    <t>Naknada za korištenje vl.autom.u službene svrhe</t>
  </si>
  <si>
    <t>Rashodi za utrošak uredskoga materijala i literature</t>
  </si>
  <si>
    <t>Rashodi za materijal za čišćenje i higijenske potrebe općinske zgrade</t>
  </si>
  <si>
    <t>Utrošak elek.energije nova općinska zgrada</t>
  </si>
  <si>
    <t>Utrošak elek.energije stara općinska zgrada</t>
  </si>
  <si>
    <t>Utrošak elek.energije dom Jaruge i groblje Jaruge</t>
  </si>
  <si>
    <t>Utrošak plina</t>
  </si>
  <si>
    <t>Sitan inventar</t>
  </si>
  <si>
    <t>Rashodi za usluge telefona,telefaxa, internet</t>
  </si>
  <si>
    <t>Rashodi za mobilni telefon</t>
  </si>
  <si>
    <t>Rashodi za usluge poštarine, pismena i prijemni knjiga</t>
  </si>
  <si>
    <t>Usluge tekuće i investicijski održavanja kanc.opreme</t>
  </si>
  <si>
    <t>Usluge objave javnih natječaja</t>
  </si>
  <si>
    <t>Promidžbeni materijal</t>
  </si>
  <si>
    <t>Ostale usluge informiranja</t>
  </si>
  <si>
    <t>Usluge odvjetnika i pravnog savjetovanja</t>
  </si>
  <si>
    <t>Geodetsko katastarske usluge</t>
  </si>
  <si>
    <t>Znanstveno istraživačke usluge( izrada programa)</t>
  </si>
  <si>
    <t>Usluge provedbe postupka natječaja-javna nabava</t>
  </si>
  <si>
    <t>Usluge ažuriranja računalnih baza</t>
  </si>
  <si>
    <t>Usluge ažuriranja općinske web stranice</t>
  </si>
  <si>
    <t>Grafičke i tiskarske usluge</t>
  </si>
  <si>
    <t>Usluge pri registraciji prijevoznih sredstava</t>
  </si>
  <si>
    <t xml:space="preserve">Ostale usluge i naknade( HRT preplata, najam pl. spremnika,PU naplata 5% </t>
  </si>
  <si>
    <t>Naplata 1% prihoda od poreza na DH -fiskalno izravnanje</t>
  </si>
  <si>
    <t>Naknada troškova osobama izvan radnog odnosa</t>
  </si>
  <si>
    <t>Naknade troškova osobama izvan radnog odnosa-stručno osposobljavanje</t>
  </si>
  <si>
    <t>Premije osiguranja prijevoznih sredstava</t>
  </si>
  <si>
    <t>Reprezentacija</t>
  </si>
  <si>
    <t>Tuzemne članarine</t>
  </si>
  <si>
    <t>Javnobilježničke pristojbe</t>
  </si>
  <si>
    <t>Rashodi protokola(cvijeće, vijenci i sl.)</t>
  </si>
  <si>
    <t>Rashodi za nabavu zastava,groba,javna priznanja</t>
  </si>
  <si>
    <t>Usluge banaka</t>
  </si>
  <si>
    <t>Usluge FINE</t>
  </si>
  <si>
    <t>Ostali nespomenuti financijski rashodi</t>
  </si>
  <si>
    <t>Pomoći unutar općeg proračuna</t>
  </si>
  <si>
    <t>BPŽ široko pojasni internet-po sporazumu</t>
  </si>
  <si>
    <t>Provedba ravnopravnosti spolova</t>
  </si>
  <si>
    <t>Ostali rashodi</t>
  </si>
  <si>
    <t>Povrat sredstava (krive uplate, jamčevine i sl.)</t>
  </si>
  <si>
    <t>Rashodi za nabavu nefinancijske imovine</t>
  </si>
  <si>
    <t>Financijski rashodi</t>
  </si>
  <si>
    <t>Ulaganje u računalne programe</t>
  </si>
  <si>
    <t>GLAVA 00202 VATROGASTVO I CIVILNA ZAŠTITA</t>
  </si>
  <si>
    <t>Glavni program P22: VATOGASNE DJELATNOSTI I CIVILNE ZAŠTITE</t>
  </si>
  <si>
    <t>Program 2202:Pomoći propisane Zakonom Javnoj Vatrogasnoj postrojbi</t>
  </si>
  <si>
    <t>Funkcijska klasifikacija: 03 – Zaštita i spašavamnje</t>
  </si>
  <si>
    <t>Izvori financiranja: 11 - Opći prihodi i primici</t>
  </si>
  <si>
    <t>Aktivnost A200002: VATROGASTVO</t>
  </si>
  <si>
    <t>Službena,radna i zaštitna odjeća</t>
  </si>
  <si>
    <t>Tekuće donacije u novcu VZO Sikirevci</t>
  </si>
  <si>
    <t>Tekuće donacije u novcu DVD Sikirevci i Jaruge</t>
  </si>
  <si>
    <t>Naknade vatrogascima za intervencije u požaru</t>
  </si>
  <si>
    <t>Aktivnost K200003: CIVILNA ZAŠTITA</t>
  </si>
  <si>
    <t>Stručna literatura</t>
  </si>
  <si>
    <t>Materijal i tehnička oprema operativnih snaga(odore,veza,zaštitna oprema)</t>
  </si>
  <si>
    <t>Premije osiguranja za operativne snage</t>
  </si>
  <si>
    <t>Osiguranje uvjeta za evakuaciju,zbrinjavanje i sklanjanje stanovništva</t>
  </si>
  <si>
    <t>Plan djelovanja susutava Civilne zaštite</t>
  </si>
  <si>
    <t>Redovno tekuće ažuriranje priloga i podataka iz sadržaja dokumenata</t>
  </si>
  <si>
    <t>Procjena ugroženosti od požara,Plan zaštite od požara</t>
  </si>
  <si>
    <t xml:space="preserve">Tekuće donacije HGSS </t>
  </si>
  <si>
    <t xml:space="preserve">Glavni program P21: RURALNI RAZVOJ KROZ IZGRADNJU OBJEKATA I KOMUNALNE </t>
  </si>
  <si>
    <t xml:space="preserve">       I PROMETNE INFRASTRUKTURE, ZAŠTITA OKOLIŠA</t>
  </si>
  <si>
    <t xml:space="preserve">       I DRUGA KAPITALNA ULAGANJA</t>
  </si>
  <si>
    <t>Program 2101: Izgradnja objekata, komunalne infrastrukture, zaštita okoliša i druga kapitalna ulaganja</t>
  </si>
  <si>
    <t>Funkcijska klasifikacija: 04 - Ekonomski poslovi</t>
  </si>
  <si>
    <t>Aktivnost K210001: Poduzetnička zona- JARIČIŠTE</t>
  </si>
  <si>
    <t>Kapitalni projekt 01.  Izgradnja komunalne infrastrukture i ostala ulaganja</t>
  </si>
  <si>
    <t>RASHODI (ZA NABAVU NEFIN. IM.)</t>
  </si>
  <si>
    <t>Rashodi za nabavu proizvedne imovine</t>
  </si>
  <si>
    <t>Ostali građevinski objekti</t>
  </si>
  <si>
    <t>Ostali nespomenuti građevinski objekti</t>
  </si>
  <si>
    <t>Aktivnost K210002: Otkup ostalih zemljišta i građevniskih objekata,  izgradnja i rekonstrukcija objekata</t>
  </si>
  <si>
    <t>Kapitalni projekt 02. Otkup ostalih nekretnina, izgradnja i rekonstrukcija objekata</t>
  </si>
  <si>
    <t>Materijal  tekuće i investicijski održavanja objekata u vl.općine</t>
  </si>
  <si>
    <t>Usluge tekuće i investicijski održavanja objekata u vl.općine</t>
  </si>
  <si>
    <t>Usluge stručni i građevinski nadzor</t>
  </si>
  <si>
    <t xml:space="preserve"> RASHODI (ZA NABAVU NEFIN. IMOVINE) </t>
  </si>
  <si>
    <t>Rashodi za nabavu neproiz. Imovine</t>
  </si>
  <si>
    <t>Građevinsko zemljište  illi objekti</t>
  </si>
  <si>
    <t xml:space="preserve"> Rashodi za nabavu dugotrajne imovine</t>
  </si>
  <si>
    <t>II.Faza izgradnje vatrogasni dom Sikirevci</t>
  </si>
  <si>
    <t>Izgradnja okoliša ispred vatrogasnog doma u Sikirevcima</t>
  </si>
  <si>
    <t>Izgradnja okoliš ispred društevnog doma u Jarugama</t>
  </si>
  <si>
    <t>izgradnja školske športske dvorane u Sikirevcima</t>
  </si>
  <si>
    <t>Izgradnja Centra za kuturu,turizam i obrazovanje u Sikirevcima</t>
  </si>
  <si>
    <t>Izgradnja objekta za dječji vrtić</t>
  </si>
  <si>
    <t>Dodatna ulaganja u objekte</t>
  </si>
  <si>
    <t>Dodatna ulaganja u staru općinsku zgradu</t>
  </si>
  <si>
    <t>Energentna obnova objekta Ambulanta Sikirevci</t>
  </si>
  <si>
    <t>Energentna obnova objekta Ambulanta Jaruge</t>
  </si>
  <si>
    <t>Aktivnost K210003: Vodovod i kanalizacija</t>
  </si>
  <si>
    <t>Kapitalni projekt 03. Izgradnja vodovoda, kanalizacije i pročistača</t>
  </si>
  <si>
    <t xml:space="preserve">Izvori financiranja: 11 - Opći prihodi </t>
  </si>
  <si>
    <t>RAHODI (ZA NABAVU NEFIN. IMOVINE)</t>
  </si>
  <si>
    <t>Izgradnja vodoopskrbe faza I, II i IV</t>
  </si>
  <si>
    <t>Aktivnost K210004: Opremanje poslovnih, komunalnih i drugih objekata</t>
  </si>
  <si>
    <t>Kapitalni projekt 04. Opremanje poslovnih i drugih zgrada i društvenih objekata</t>
  </si>
  <si>
    <t xml:space="preserve">RASHODI (ZA NABAVU NEFIN. IMOVINE) </t>
  </si>
  <si>
    <t>Rashodi za nabavu dugotrajne imovine</t>
  </si>
  <si>
    <t>Računala i računalna oprema zgrada općine</t>
  </si>
  <si>
    <t>Uredski namještaj zgrada općine</t>
  </si>
  <si>
    <t>Oprema za grijanje i hlađenje za objekte u vl.općine</t>
  </si>
  <si>
    <t>Ostala oprema za potrebe objekata u vl.općine</t>
  </si>
  <si>
    <t>Aktivnost K210005: Cestogradnja i izgradnja sličnih obejkata</t>
  </si>
  <si>
    <t>Izgradnja ceste ul.Sikirevački branitelja u Sikirevcima</t>
  </si>
  <si>
    <t xml:space="preserve">Izgradnja ceste Lučić sokak-ul.S.Radića </t>
  </si>
  <si>
    <t>Rekonstrukcija parkirališta ispred objekta Ambulanta Sikirevci</t>
  </si>
  <si>
    <t>Rekonstrukcija ceste ispred nove općinske zgrade</t>
  </si>
  <si>
    <t>Rekonstrukcija pješački staza u Jarugama</t>
  </si>
  <si>
    <t>Aktivnost K210006: JAVNA RASVJETA</t>
  </si>
  <si>
    <t>Kapitalni projekt 06. Dogradnja i rekonstrukcija javne rasvjete</t>
  </si>
  <si>
    <t>52- Ostale pomoći</t>
  </si>
  <si>
    <t>Rekonstrukcija Javne rasvjete u oba naselja</t>
  </si>
  <si>
    <t>Aktivnost K210007: PROSTORNO PLANIRANJE</t>
  </si>
  <si>
    <t>Kapitalni projekt 07. Izrada prostornih planova i projektne dokumentacije</t>
  </si>
  <si>
    <t>II. Izmjena i dopuna PPUO Sikirevci</t>
  </si>
  <si>
    <t>Izrada studijske dokum,.razvoja vodno-komun.infastr.</t>
  </si>
  <si>
    <t>Izrada glavnog projakta Centra</t>
  </si>
  <si>
    <t>izrada projektne dokumentacije -nerazvrstane ceste</t>
  </si>
  <si>
    <t>GLAVA 00202 KOMUNALNE DJELATNOSTI</t>
  </si>
  <si>
    <t>Glavni program P22: KOMUNALNE DJELATNOSTI</t>
  </si>
  <si>
    <t>Program 2201: Komunalne djelatnosti</t>
  </si>
  <si>
    <t>Aktivnost A220001: Redovna komunalna djelatnost- JAVNI RADOVI</t>
  </si>
  <si>
    <t>Plaće-javni radovi</t>
  </si>
  <si>
    <t>Doprinosi na plaće</t>
  </si>
  <si>
    <t>Aktivnost A220002:Održavanje javnih površina i nerazvrstanih cesta</t>
  </si>
  <si>
    <t>Utrošak goriva za strojeve ,uređaje i traktor</t>
  </si>
  <si>
    <t>Materijal i dijelovi za tekuće i investicijsko održavanje strojeva i uređaja te prijevoznih sredstava</t>
  </si>
  <si>
    <t>Materijal i dijelovi za tekuće i investicijsko održavanje parkova, dječjih igrališta i sl.</t>
  </si>
  <si>
    <t>Službena ,radna i zaštitna odjeća i obuća</t>
  </si>
  <si>
    <t>Usluge za tekuće i investicijsko održavanje strojeva, uređaja i traktora</t>
  </si>
  <si>
    <t>Usluge održavanja nerazvrstanih  cesta i poljskih putova</t>
  </si>
  <si>
    <t xml:space="preserve">Saniranje starih i napuštenih objekata </t>
  </si>
  <si>
    <t>Naknada za slivnu vodnu naknadu</t>
  </si>
  <si>
    <t>Naknada za utrošak vode</t>
  </si>
  <si>
    <t>Naknada za odvoz smeća</t>
  </si>
  <si>
    <t>Deratizacija i dezinsekcija</t>
  </si>
  <si>
    <t>Dimnjačarske i ekološke usluge</t>
  </si>
  <si>
    <t>Pričuva</t>
  </si>
  <si>
    <t>Rashodi vezano za zbrinjavanje životinja(psi lutalice)</t>
  </si>
  <si>
    <t>Ugovori o djelu-komunalni radnici povremeni( obračun bruto plaće)</t>
  </si>
  <si>
    <t>Usluge rada strojem(rušenje ,uređenje javnih površina, zimska služba)</t>
  </si>
  <si>
    <t>Horikkulturalno uređenje za oba naselja</t>
  </si>
  <si>
    <t xml:space="preserve">Kamate za primljene kredite i  zajmove </t>
  </si>
  <si>
    <t xml:space="preserve">Kamate za primljene kredite </t>
  </si>
  <si>
    <t>Postrojenje i oprema</t>
  </si>
  <si>
    <t>Nabava strojeva, uređaja za komunalne potrebe</t>
  </si>
  <si>
    <t xml:space="preserve">Nabava opreme za dječje i javne parkove </t>
  </si>
  <si>
    <t>Nabava traktora na leasing</t>
  </si>
  <si>
    <t>Izdaci za otplatu glavnice primljenih kredita i zajmova</t>
  </si>
  <si>
    <t>Otplata glavnice primljenih kredita (NABAVA TRAKTORA)</t>
  </si>
  <si>
    <t>Otplata glavnice po financijskom leasingu od kreditnih institucija</t>
  </si>
  <si>
    <t>Aktivnost A220003 Utrošak javne rasvjete i održavanje</t>
  </si>
  <si>
    <t>Urošak javne rasvjete naselje JARUGE</t>
  </si>
  <si>
    <t>Utrošak OPSKRBA javna rasvjeta SIKIREVCI</t>
  </si>
  <si>
    <t>Usluge tekućeg održavanja javne rasvjete za oba naselja</t>
  </si>
  <si>
    <t>Aktivnost A220004 Održavanje mjesnih groblja Sikirevci i Jaruge</t>
  </si>
  <si>
    <t xml:space="preserve">materijal i dijelovi sakralnih objekata na mjesnim grobljima </t>
  </si>
  <si>
    <t>materijal za prilazne staze na mjesnim grobljima</t>
  </si>
  <si>
    <t>Tekuće održavanje mjesnih groblja</t>
  </si>
  <si>
    <t>Rashodi protokola na spomen obilježjima poginulim Hrvatskim braniteljima</t>
  </si>
  <si>
    <t>RAZDJEL 003</t>
  </si>
  <si>
    <t>POLJOPRIVREDA, PODUZETNIŠTVO,  DRUŠTVENE,SOCIJALNE I DRUGE DJELATNOSTI</t>
  </si>
  <si>
    <t xml:space="preserve">GLAVA 00301      </t>
  </si>
  <si>
    <t xml:space="preserve">POLJOPRIVREDA </t>
  </si>
  <si>
    <t>Glavni program P30: Razvoj poljoprivrede</t>
  </si>
  <si>
    <t>Program 3001: Unapređenje poljoprivrede</t>
  </si>
  <si>
    <t>Aktivnost A300001: Poticanje poljoprivredne proizvodnje i stočarstva</t>
  </si>
  <si>
    <t>Ostali nespomenuti rashodi</t>
  </si>
  <si>
    <t>Rashodi za posjet  izložbi, sajmova i sl.</t>
  </si>
  <si>
    <t>Kapitalne pomoći županiji obrana od tuče</t>
  </si>
  <si>
    <t xml:space="preserve">Subvencije </t>
  </si>
  <si>
    <t xml:space="preserve"> Subvencije mladim poljoprivrednicima </t>
  </si>
  <si>
    <t>GLAVA 00302</t>
  </si>
  <si>
    <t>PODUZETNIŠTVO</t>
  </si>
  <si>
    <t>Glavni program P30: Razvoj gospodarstva</t>
  </si>
  <si>
    <t>Program 3101: Unapređenje poduzetništva</t>
  </si>
  <si>
    <t>Izvori financiranja. 11 - Opći prihodi i primici</t>
  </si>
  <si>
    <t>Aktivnost A310001: Poticanje proizvodnje i zapošljavanja</t>
  </si>
  <si>
    <t>Članarina LAG Slavonska ravnica</t>
  </si>
  <si>
    <t xml:space="preserve"> Subvencije za poticanje otvaranja eko-kuća -razvoj turizma</t>
  </si>
  <si>
    <t xml:space="preserve"> Subvencije za poticanje otvaranja malih obrta</t>
  </si>
  <si>
    <t>Aktivnost A310002: Poticanje stambeno zbrinjavanje-stanogradmnja</t>
  </si>
  <si>
    <t xml:space="preserve"> Subvencije za stanogradnju obiteljske kuće</t>
  </si>
  <si>
    <r>
      <t>GLAVA 00303</t>
    </r>
    <r>
      <rPr>
        <sz val="11"/>
        <rFont val="Arial"/>
        <family val="2"/>
        <charset val="238"/>
      </rPr>
      <t xml:space="preserve">           </t>
    </r>
  </si>
  <si>
    <t>SOCIJALNA ZAŠTITA, JAVNE POTREBE I POMOĆI</t>
  </si>
  <si>
    <t>Glavni program P32: Socijalna zaštita, programi javnih potreba i pomoći</t>
  </si>
  <si>
    <t>Program 3201: Socijalna skrb i pomoći-općenito</t>
  </si>
  <si>
    <t>Funkcijska klasifikacija: 10 - Socijalna zaštita</t>
  </si>
  <si>
    <t>Aktivnost A320001: Naknade građanima i kućanstvima</t>
  </si>
  <si>
    <t>Rashodi za aktivnost dobrovljnog davanja krvi akcija Crveni križ</t>
  </si>
  <si>
    <t>Naknade građanima i kućanstvima na temelju osiguranja i druge naknade</t>
  </si>
  <si>
    <t>Naknade građanima i kućanstvima iz proračuna u novcu obiteljima i samcima</t>
  </si>
  <si>
    <t>naknade u novcu roditeljima novorođene djece</t>
  </si>
  <si>
    <t>Naknade u novcu roditeljima za pomoć u nabavi školskih udžbenika I.-VIII razreda</t>
  </si>
  <si>
    <t>Naknade u novcu za nabavu ogrjeva</t>
  </si>
  <si>
    <t>Naknade u naravi za stanovanje (plaćanje režija)</t>
  </si>
  <si>
    <t>Zakonska osnova Crvenom križu Sl.Brod</t>
  </si>
  <si>
    <t>Aktivnost A320002 PROGRAM ZAŽELI (pomoć i njega u kući)</t>
  </si>
  <si>
    <t>Izvori financiranja: 51 Pomoći EU</t>
  </si>
  <si>
    <t>Plaće( neto + dop.MIO+porez DH) zaposleni po programu</t>
  </si>
  <si>
    <t>Doprinosi na plaće zdravstveno</t>
  </si>
  <si>
    <t>Ostale naknade troškova zaposlenim</t>
  </si>
  <si>
    <t>Materijalne potrepštine korisnicima</t>
  </si>
  <si>
    <t>Usluge promidžbe i vidljivosti</t>
  </si>
  <si>
    <t>Neizravni troškovi projekta</t>
  </si>
  <si>
    <t>Intelektualne i osobne usluge</t>
  </si>
  <si>
    <t>GLAVA 00304</t>
  </si>
  <si>
    <t xml:space="preserve">OSTALE DRUŠTVENE DJELATNOSTI </t>
  </si>
  <si>
    <t>Glavni program P33: Društvene djelatnosti po programima javnih potreba</t>
  </si>
  <si>
    <t xml:space="preserve">Program 3301. Javne potrebe udruga građana, klubova i društava </t>
  </si>
  <si>
    <t>Funkcijska klasifikacija: 08 - Rekreacija, kultura i religija</t>
  </si>
  <si>
    <t>Aktivnost A33001: Tekuće i kapitalne donacije ŠPORT</t>
  </si>
  <si>
    <t>Tekuće donacije u novcu NK SIKIREVCI</t>
  </si>
  <si>
    <t>Tekuće donacije u novcu NK SLOGA JARUGE</t>
  </si>
  <si>
    <t>Tekuće donacije u novcu KONJOGOJSKA UDRUGA SIKIREVCI</t>
  </si>
  <si>
    <t>Tekuće donacije u novcu LD GRANIČAR</t>
  </si>
  <si>
    <t>Tekuće donacije u novcu RD SMUĐ SIKIREVCI</t>
  </si>
  <si>
    <t>Tekuće donacije u novcu RD GRGEČ JARUGE</t>
  </si>
  <si>
    <t>Tekuće donacije u novcu Škola nogometa Sikirevci i Jaruge</t>
  </si>
  <si>
    <t>Aktivnost A33001: Tekuće i kapitalne donacije KULTURA</t>
  </si>
  <si>
    <t>Tekuće donacije u novcu KUD SLOGA SIKIREVCI</t>
  </si>
  <si>
    <t>Tekuće donacije u novcu UDRUGA SIKIREVAČKI MOTIVI</t>
  </si>
  <si>
    <t>Aktivnost A33001: Tekuće i kapitalne donacije UDRUGE GRAĐANA</t>
  </si>
  <si>
    <t>Tekuće donacije u novcu Udruga Misija</t>
  </si>
  <si>
    <t>Tekuće donacije u novcu Sindikalna podružnica U Umirovljenika Sikirevci</t>
  </si>
  <si>
    <t>Aktivnost A33001: Tekuće i kapitalne donacije VJERSKE ZAJEDNICE</t>
  </si>
  <si>
    <t>Rashodi za prigodne pokolne djeci općine povodom Sv.Nikole</t>
  </si>
  <si>
    <t>Tekuće donacije u novcu Udruga FRAMA</t>
  </si>
  <si>
    <t>Kapitalne donacije u novcu župa Sikirevci</t>
  </si>
  <si>
    <t>GLAVA 00305</t>
  </si>
  <si>
    <t>ŠKOLSKO OBRAZOVANJE-PREŠKOLSKO,OSNOVNO,VISOKO I VIŠE</t>
  </si>
  <si>
    <t>Glavni program P34: Program predškolskog odgoja i obrazovanja</t>
  </si>
  <si>
    <t>Program 3401. Program predškolskog odgoja i obrazovanja</t>
  </si>
  <si>
    <t>Funkcijska klasifikacija: 09 - Obrazovanje</t>
  </si>
  <si>
    <t>Aktivnost A34001: Redovan rad PREDŠKOLE</t>
  </si>
  <si>
    <t>rashodi za nabavu materijala za rad predškolskog odgoja</t>
  </si>
  <si>
    <t>Sufinanciranje programa male škole ZVRK</t>
  </si>
  <si>
    <t>Aktivnost A34002: Redovan rad  OSNOVE ŠKOLE</t>
  </si>
  <si>
    <t>Tekuće donacije u novcu -pomoć osnovnom obrazovanju</t>
  </si>
  <si>
    <t>Aktivnost A34003: Redovan rad  SREDNJE OBRAZOVANJE</t>
  </si>
  <si>
    <t>Sufinanciranje dio cijene prijevoza učenika srednjoškolaca</t>
  </si>
  <si>
    <t>Aktivnost A34004: Redovan rad STUDENTI</t>
  </si>
  <si>
    <t>Stipendiranej studenata-jednokratno godišnje</t>
  </si>
  <si>
    <t>UKUPNI RASHODI ( RAZDJEL 001+002+003)</t>
  </si>
  <si>
    <t xml:space="preserve">                                                                            Članak 4.</t>
  </si>
  <si>
    <t xml:space="preserve">Plan razvojnih programa Proračuna Općine Sikirevci za 2019. godinu i projekcija za 2020. i 2021. godinu  nalazi se u prilogu Proračuna </t>
  </si>
  <si>
    <t>i njegov je sastavni dio.</t>
  </si>
  <si>
    <t>III. ZAVRŠNA ODREDBA</t>
  </si>
  <si>
    <t xml:space="preserve">                                                                                                                   Članak 5.</t>
  </si>
  <si>
    <t>Ovaj Proračun objavit će se u "Službenom vjesniku Brodsko-posavske županije", a stupa na snagu 1. siječnja 2019. godine.</t>
  </si>
  <si>
    <t xml:space="preserve">                                                     OPĆINSKO VIJEĆE</t>
  </si>
  <si>
    <t xml:space="preserve">                                          OPĆINE  SIKIREVCI</t>
  </si>
  <si>
    <t>KLASA: 400-08//18-01/01</t>
  </si>
  <si>
    <t>URBROJ: 2178/26-02-18—02</t>
  </si>
  <si>
    <t>Sikirevci, ___________ 2018.</t>
  </si>
  <si>
    <t xml:space="preserve">    PREDSJEDNIK:</t>
  </si>
  <si>
    <t xml:space="preserve">JOSIP MATIĆ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</si>
</sst>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44"/>
        <bgColor indexed="3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0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/>
    <xf numFmtId="4" fontId="0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0" borderId="0" xfId="0" applyNumberFormat="1" applyFont="1"/>
    <xf numFmtId="0" fontId="4" fillId="0" borderId="0" xfId="0" applyFont="1"/>
    <xf numFmtId="4" fontId="5" fillId="0" borderId="0" xfId="0" applyNumberFormat="1" applyFont="1" applyAlignment="1"/>
    <xf numFmtId="4" fontId="5" fillId="0" borderId="0" xfId="0" applyNumberFormat="1" applyFont="1"/>
    <xf numFmtId="0" fontId="4" fillId="0" borderId="0" xfId="0" applyFont="1" applyAlignment="1">
      <alignment wrapText="1"/>
    </xf>
    <xf numFmtId="4" fontId="0" fillId="0" borderId="0" xfId="0" applyNumberFormat="1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4" fontId="1" fillId="3" borderId="6" xfId="0" applyNumberFormat="1" applyFont="1" applyFill="1" applyBorder="1"/>
    <xf numFmtId="4" fontId="1" fillId="3" borderId="7" xfId="0" applyNumberFormat="1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1" fillId="3" borderId="9" xfId="0" applyFont="1" applyFill="1" applyBorder="1" applyAlignment="1">
      <alignment wrapText="1"/>
    </xf>
    <xf numFmtId="4" fontId="1" fillId="3" borderId="10" xfId="0" applyNumberFormat="1" applyFont="1" applyFill="1" applyBorder="1"/>
    <xf numFmtId="0" fontId="0" fillId="4" borderId="8" xfId="0" applyFont="1" applyFill="1" applyBorder="1"/>
    <xf numFmtId="0" fontId="0" fillId="4" borderId="9" xfId="0" applyFont="1" applyFill="1" applyBorder="1" applyAlignment="1">
      <alignment wrapText="1"/>
    </xf>
    <xf numFmtId="4" fontId="0" fillId="4" borderId="10" xfId="0" applyNumberFormat="1" applyFont="1" applyFill="1" applyBorder="1"/>
    <xf numFmtId="0" fontId="1" fillId="0" borderId="8" xfId="0" applyFont="1" applyFill="1" applyBorder="1"/>
    <xf numFmtId="0" fontId="1" fillId="5" borderId="8" xfId="0" applyFont="1" applyFill="1" applyBorder="1"/>
    <xf numFmtId="0" fontId="0" fillId="6" borderId="8" xfId="0" applyFont="1" applyFill="1" applyBorder="1"/>
    <xf numFmtId="0" fontId="0" fillId="6" borderId="9" xfId="0" applyFont="1" applyFill="1" applyBorder="1" applyAlignment="1">
      <alignment wrapText="1"/>
    </xf>
    <xf numFmtId="4" fontId="0" fillId="6" borderId="10" xfId="0" applyNumberFormat="1" applyFont="1" applyFill="1" applyBorder="1"/>
    <xf numFmtId="0" fontId="1" fillId="4" borderId="8" xfId="0" applyFont="1" applyFill="1" applyBorder="1"/>
    <xf numFmtId="4" fontId="1" fillId="4" borderId="10" xfId="0" applyNumberFormat="1" applyFont="1" applyFill="1" applyBorder="1"/>
    <xf numFmtId="0" fontId="0" fillId="3" borderId="8" xfId="0" applyFill="1" applyBorder="1"/>
    <xf numFmtId="0" fontId="0" fillId="6" borderId="8" xfId="0" applyFill="1" applyBorder="1"/>
    <xf numFmtId="4" fontId="1" fillId="6" borderId="10" xfId="0" applyNumberFormat="1" applyFont="1" applyFill="1" applyBorder="1"/>
    <xf numFmtId="0" fontId="0" fillId="4" borderId="8" xfId="0" applyFill="1" applyBorder="1"/>
    <xf numFmtId="0" fontId="1" fillId="7" borderId="11" xfId="0" applyFont="1" applyFill="1" applyBorder="1"/>
    <xf numFmtId="0" fontId="0" fillId="7" borderId="11" xfId="0" applyFill="1" applyBorder="1"/>
    <xf numFmtId="0" fontId="6" fillId="7" borderId="11" xfId="0" applyFont="1" applyFill="1" applyBorder="1" applyAlignment="1">
      <alignment wrapText="1"/>
    </xf>
    <xf numFmtId="4" fontId="1" fillId="7" borderId="11" xfId="0" applyNumberFormat="1" applyFont="1" applyFill="1" applyBorder="1"/>
    <xf numFmtId="0" fontId="1" fillId="5" borderId="0" xfId="0" applyFont="1" applyFill="1" applyBorder="1"/>
    <xf numFmtId="0" fontId="0" fillId="5" borderId="0" xfId="0" applyFill="1" applyBorder="1"/>
    <xf numFmtId="0" fontId="6" fillId="5" borderId="0" xfId="0" applyFont="1" applyFill="1" applyBorder="1" applyAlignment="1">
      <alignment wrapText="1"/>
    </xf>
    <xf numFmtId="4" fontId="1" fillId="5" borderId="0" xfId="0" applyNumberFormat="1" applyFont="1" applyFill="1" applyBorder="1"/>
    <xf numFmtId="4" fontId="0" fillId="0" borderId="0" xfId="0" applyNumberFormat="1" applyFont="1" applyBorder="1"/>
    <xf numFmtId="4" fontId="1" fillId="2" borderId="4" xfId="0" applyNumberFormat="1" applyFont="1" applyFill="1" applyBorder="1" applyAlignment="1">
      <alignment horizontal="center" wrapText="1"/>
    </xf>
    <xf numFmtId="0" fontId="0" fillId="3" borderId="5" xfId="0" applyFill="1" applyBorder="1"/>
    <xf numFmtId="0" fontId="1" fillId="3" borderId="12" xfId="0" applyFont="1" applyFill="1" applyBorder="1" applyAlignment="1">
      <alignment wrapText="1"/>
    </xf>
    <xf numFmtId="4" fontId="0" fillId="3" borderId="7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 applyAlignment="1">
      <alignment wrapText="1"/>
    </xf>
    <xf numFmtId="4" fontId="0" fillId="3" borderId="10" xfId="0" applyNumberFormat="1" applyFont="1" applyFill="1" applyBorder="1"/>
    <xf numFmtId="0" fontId="1" fillId="7" borderId="13" xfId="0" applyFont="1" applyFill="1" applyBorder="1"/>
    <xf numFmtId="0" fontId="0" fillId="7" borderId="13" xfId="0" applyFill="1" applyBorder="1"/>
    <xf numFmtId="0" fontId="6" fillId="7" borderId="13" xfId="0" applyFont="1" applyFill="1" applyBorder="1" applyAlignment="1">
      <alignment wrapText="1"/>
    </xf>
    <xf numFmtId="4" fontId="1" fillId="7" borderId="13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0" fontId="1" fillId="3" borderId="14" xfId="0" applyFont="1" applyFill="1" applyBorder="1"/>
    <xf numFmtId="0" fontId="0" fillId="3" borderId="14" xfId="0" applyFill="1" applyBorder="1"/>
    <xf numFmtId="0" fontId="1" fillId="3" borderId="6" xfId="0" applyFont="1" applyFill="1" applyBorder="1"/>
    <xf numFmtId="4" fontId="1" fillId="3" borderId="15" xfId="0" applyNumberFormat="1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0" fillId="7" borderId="17" xfId="0" applyFill="1" applyBorder="1"/>
    <xf numFmtId="0" fontId="6" fillId="7" borderId="17" xfId="0" applyFont="1" applyFill="1" applyBorder="1" applyAlignment="1">
      <alignment wrapText="1"/>
    </xf>
    <xf numFmtId="4" fontId="1" fillId="7" borderId="17" xfId="0" applyNumberFormat="1" applyFont="1" applyFill="1" applyBorder="1"/>
    <xf numFmtId="0" fontId="1" fillId="5" borderId="18" xfId="0" applyFont="1" applyFill="1" applyBorder="1"/>
    <xf numFmtId="0" fontId="0" fillId="6" borderId="18" xfId="0" applyFill="1" applyBorder="1"/>
    <xf numFmtId="0" fontId="1" fillId="6" borderId="19" xfId="0" applyFont="1" applyFill="1" applyBorder="1" applyAlignment="1">
      <alignment wrapText="1"/>
    </xf>
    <xf numFmtId="4" fontId="1" fillId="6" borderId="2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4" fontId="1" fillId="7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/>
    <xf numFmtId="0" fontId="1" fillId="2" borderId="21" xfId="0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center" wrapText="1"/>
    </xf>
    <xf numFmtId="4" fontId="1" fillId="2" borderId="22" xfId="0" applyNumberFormat="1" applyFont="1" applyFill="1" applyBorder="1" applyAlignment="1">
      <alignment horizontal="center" wrapText="1"/>
    </xf>
    <xf numFmtId="3" fontId="1" fillId="5" borderId="24" xfId="0" applyNumberFormat="1" applyFont="1" applyFill="1" applyBorder="1" applyAlignment="1">
      <alignment horizontal="center" wrapText="1"/>
    </xf>
    <xf numFmtId="3" fontId="1" fillId="5" borderId="25" xfId="0" applyNumberFormat="1" applyFont="1" applyFill="1" applyBorder="1" applyAlignment="1">
      <alignment horizontal="center" wrapText="1"/>
    </xf>
    <xf numFmtId="4" fontId="1" fillId="3" borderId="26" xfId="0" applyNumberFormat="1" applyFont="1" applyFill="1" applyBorder="1"/>
    <xf numFmtId="4" fontId="1" fillId="3" borderId="27" xfId="0" applyNumberFormat="1" applyFont="1" applyFill="1" applyBorder="1"/>
    <xf numFmtId="0" fontId="1" fillId="4" borderId="8" xfId="0" applyFont="1" applyFill="1" applyBorder="1" applyAlignment="1">
      <alignment horizontal="center"/>
    </xf>
    <xf numFmtId="4" fontId="0" fillId="4" borderId="27" xfId="0" applyNumberFormat="1" applyFont="1" applyFill="1" applyBorder="1"/>
    <xf numFmtId="0" fontId="2" fillId="5" borderId="8" xfId="0" applyFont="1" applyFill="1" applyBorder="1"/>
    <xf numFmtId="0" fontId="1" fillId="5" borderId="9" xfId="0" applyFont="1" applyFill="1" applyBorder="1" applyAlignment="1">
      <alignment wrapText="1"/>
    </xf>
    <xf numFmtId="4" fontId="1" fillId="5" borderId="10" xfId="0" applyNumberFormat="1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wrapText="1"/>
    </xf>
    <xf numFmtId="4" fontId="1" fillId="0" borderId="20" xfId="0" applyNumberFormat="1" applyFont="1" applyBorder="1"/>
    <xf numFmtId="4" fontId="1" fillId="0" borderId="28" xfId="0" applyNumberFormat="1" applyFont="1" applyBorder="1"/>
    <xf numFmtId="0" fontId="2" fillId="0" borderId="12" xfId="0" applyFont="1" applyBorder="1"/>
    <xf numFmtId="0" fontId="2" fillId="0" borderId="7" xfId="0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4" fontId="1" fillId="0" borderId="26" xfId="0" applyNumberFormat="1" applyFont="1" applyBorder="1"/>
    <xf numFmtId="4" fontId="1" fillId="4" borderId="27" xfId="0" applyNumberFormat="1" applyFont="1" applyFill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7" borderId="0" xfId="0" applyNumberFormat="1" applyFont="1" applyFill="1" applyBorder="1" applyAlignment="1">
      <alignment wrapText="1"/>
    </xf>
    <xf numFmtId="4" fontId="1" fillId="7" borderId="0" xfId="0" applyNumberFormat="1" applyFont="1" applyFill="1" applyAlignment="1">
      <alignment vertical="center" wrapText="1"/>
    </xf>
    <xf numFmtId="0" fontId="8" fillId="0" borderId="0" xfId="0" applyFont="1" applyBorder="1"/>
    <xf numFmtId="0" fontId="7" fillId="0" borderId="13" xfId="0" applyFont="1" applyBorder="1" applyAlignment="1">
      <alignment horizontal="left"/>
    </xf>
    <xf numFmtId="3" fontId="1" fillId="8" borderId="0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ont="1" applyFill="1" applyBorder="1" applyAlignment="1">
      <alignment wrapText="1"/>
    </xf>
    <xf numFmtId="4" fontId="0" fillId="5" borderId="0" xfId="0" applyNumberFormat="1" applyFont="1" applyFill="1" applyBorder="1"/>
    <xf numFmtId="0" fontId="7" fillId="0" borderId="0" xfId="0" applyFont="1" applyAlignment="1">
      <alignment wrapText="1"/>
    </xf>
    <xf numFmtId="0" fontId="2" fillId="9" borderId="15" xfId="0" applyFont="1" applyFill="1" applyBorder="1"/>
    <xf numFmtId="49" fontId="1" fillId="9" borderId="15" xfId="0" applyNumberFormat="1" applyFont="1" applyFill="1" applyBorder="1" applyAlignment="1">
      <alignment horizontal="center" wrapText="1"/>
    </xf>
    <xf numFmtId="4" fontId="1" fillId="9" borderId="15" xfId="0" applyNumberFormat="1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left"/>
    </xf>
    <xf numFmtId="0" fontId="9" fillId="5" borderId="8" xfId="0" applyFont="1" applyFill="1" applyBorder="1"/>
    <xf numFmtId="0" fontId="9" fillId="5" borderId="9" xfId="0" applyFont="1" applyFill="1" applyBorder="1" applyAlignment="1">
      <alignment wrapText="1"/>
    </xf>
    <xf numFmtId="4" fontId="10" fillId="5" borderId="10" xfId="0" applyNumberFormat="1" applyFont="1" applyFill="1" applyBorder="1"/>
    <xf numFmtId="4" fontId="9" fillId="5" borderId="1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1" fillId="7" borderId="0" xfId="0" applyNumberFormat="1" applyFont="1" applyFill="1" applyAlignment="1">
      <alignment wrapText="1"/>
    </xf>
    <xf numFmtId="0" fontId="2" fillId="0" borderId="0" xfId="0" applyFont="1" applyFill="1" applyBorder="1" applyAlignment="1"/>
    <xf numFmtId="0" fontId="11" fillId="0" borderId="0" xfId="0" applyFont="1" applyBorder="1" applyAlignment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1" fillId="9" borderId="8" xfId="0" applyFont="1" applyFill="1" applyBorder="1"/>
    <xf numFmtId="4" fontId="0" fillId="9" borderId="10" xfId="0" applyNumberFormat="1" applyFont="1" applyFill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4" fontId="1" fillId="0" borderId="10" xfId="0" applyNumberFormat="1" applyFont="1" applyBorder="1"/>
    <xf numFmtId="4" fontId="0" fillId="0" borderId="10" xfId="0" applyNumberFormat="1" applyFont="1" applyBorder="1"/>
    <xf numFmtId="0" fontId="7" fillId="0" borderId="8" xfId="0" applyFont="1" applyBorder="1"/>
    <xf numFmtId="4" fontId="1" fillId="9" borderId="20" xfId="0" applyNumberFormat="1" applyFont="1" applyFill="1" applyBorder="1"/>
    <xf numFmtId="0" fontId="2" fillId="9" borderId="8" xfId="0" applyFont="1" applyFill="1" applyBorder="1"/>
    <xf numFmtId="0" fontId="2" fillId="9" borderId="9" xfId="0" applyFont="1" applyFill="1" applyBorder="1" applyAlignment="1">
      <alignment wrapText="1"/>
    </xf>
    <xf numFmtId="4" fontId="1" fillId="9" borderId="10" xfId="0" applyNumberFormat="1" applyFont="1" applyFill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7" fillId="4" borderId="15" xfId="0" applyNumberFormat="1" applyFont="1" applyFill="1" applyBorder="1" applyAlignment="1">
      <alignment horizontal="left" wrapText="1"/>
    </xf>
    <xf numFmtId="49" fontId="7" fillId="3" borderId="15" xfId="0" applyNumberFormat="1" applyFont="1" applyFill="1" applyBorder="1" applyAlignment="1">
      <alignment horizontal="left" wrapText="1"/>
    </xf>
    <xf numFmtId="0" fontId="12" fillId="3" borderId="8" xfId="0" applyFont="1" applyFill="1" applyBorder="1"/>
    <xf numFmtId="0" fontId="12" fillId="3" borderId="9" xfId="0" applyFont="1" applyFill="1" applyBorder="1" applyAlignment="1">
      <alignment wrapText="1"/>
    </xf>
    <xf numFmtId="4" fontId="12" fillId="3" borderId="10" xfId="0" applyNumberFormat="1" applyFont="1" applyFill="1" applyBorder="1"/>
    <xf numFmtId="4" fontId="13" fillId="3" borderId="1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7" borderId="0" xfId="0" applyNumberFormat="1" applyFont="1" applyFill="1" applyBorder="1"/>
    <xf numFmtId="0" fontId="0" fillId="3" borderId="12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4" borderId="5" xfId="0" applyFont="1" applyFill="1" applyBorder="1"/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0" fontId="0" fillId="4" borderId="12" xfId="0" applyFont="1" applyFill="1" applyBorder="1" applyAlignment="1">
      <alignment wrapText="1"/>
    </xf>
    <xf numFmtId="4" fontId="1" fillId="4" borderId="7" xfId="0" applyNumberFormat="1" applyFont="1" applyFill="1" applyBorder="1"/>
    <xf numFmtId="0" fontId="1" fillId="3" borderId="10" xfId="0" applyFont="1" applyFill="1" applyBorder="1" applyAlignment="1">
      <alignment wrapText="1"/>
    </xf>
    <xf numFmtId="49" fontId="7" fillId="5" borderId="7" xfId="0" applyNumberFormat="1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" fillId="3" borderId="5" xfId="0" applyFont="1" applyFill="1" applyBorder="1" applyAlignment="1">
      <alignment horizontal="center"/>
    </xf>
    <xf numFmtId="0" fontId="0" fillId="4" borderId="5" xfId="0" applyFont="1" applyFill="1" applyBorder="1"/>
    <xf numFmtId="4" fontId="1" fillId="4" borderId="26" xfId="0" applyNumberFormat="1" applyFont="1" applyFill="1" applyBorder="1"/>
    <xf numFmtId="0" fontId="0" fillId="5" borderId="8" xfId="0" applyFill="1" applyBorder="1"/>
    <xf numFmtId="0" fontId="0" fillId="5" borderId="9" xfId="0" applyFont="1" applyFill="1" applyBorder="1" applyAlignment="1">
      <alignment wrapText="1"/>
    </xf>
    <xf numFmtId="4" fontId="0" fillId="5" borderId="10" xfId="0" applyNumberFormat="1" applyFont="1" applyFill="1" applyBorder="1"/>
    <xf numFmtId="4" fontId="0" fillId="5" borderId="27" xfId="0" applyNumberFormat="1" applyFont="1" applyFill="1" applyBorder="1"/>
    <xf numFmtId="0" fontId="0" fillId="0" borderId="20" xfId="0" applyFont="1" applyBorder="1"/>
    <xf numFmtId="4" fontId="1" fillId="7" borderId="20" xfId="0" applyNumberFormat="1" applyFont="1" applyFill="1" applyBorder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7" fillId="0" borderId="29" xfId="0" applyFont="1" applyBorder="1"/>
    <xf numFmtId="4" fontId="0" fillId="0" borderId="30" xfId="0" applyNumberFormat="1" applyFont="1" applyBorder="1"/>
    <xf numFmtId="0" fontId="1" fillId="3" borderId="0" xfId="0" applyFont="1" applyFill="1" applyBorder="1"/>
    <xf numFmtId="4" fontId="0" fillId="4" borderId="26" xfId="0" applyNumberFormat="1" applyFont="1" applyFill="1" applyBorder="1"/>
    <xf numFmtId="0" fontId="1" fillId="4" borderId="0" xfId="0" applyFont="1" applyFill="1" applyBorder="1"/>
    <xf numFmtId="0" fontId="1" fillId="7" borderId="31" xfId="0" applyFont="1" applyFill="1" applyBorder="1" applyAlignment="1">
      <alignment vertical="center"/>
    </xf>
    <xf numFmtId="0" fontId="0" fillId="7" borderId="31" xfId="0" applyFill="1" applyBorder="1" applyAlignment="1">
      <alignment vertical="center"/>
    </xf>
    <xf numFmtId="0" fontId="6" fillId="7" borderId="31" xfId="0" applyFont="1" applyFill="1" applyBorder="1" applyAlignment="1">
      <alignment vertical="center"/>
    </xf>
    <xf numFmtId="4" fontId="1" fillId="7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wrapText="1"/>
    </xf>
    <xf numFmtId="0" fontId="14" fillId="0" borderId="0" xfId="0" applyFont="1"/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1" fillId="2" borderId="3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49" fontId="2" fillId="5" borderId="23" xfId="0" applyNumberFormat="1" applyFont="1" applyFill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49" fontId="7" fillId="8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9" borderId="27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49" fontId="7" fillId="9" borderId="15" xfId="0" applyNumberFormat="1" applyFont="1" applyFill="1" applyBorder="1" applyAlignment="1">
      <alignment horizontal="left" wrapText="1"/>
    </xf>
    <xf numFmtId="49" fontId="2" fillId="9" borderId="15" xfId="0" applyNumberFormat="1" applyFont="1" applyFill="1" applyBorder="1" applyAlignment="1">
      <alignment horizontal="left" wrapText="1"/>
    </xf>
    <xf numFmtId="49" fontId="7" fillId="8" borderId="15" xfId="0" applyNumberFormat="1" applyFont="1" applyFill="1" applyBorder="1" applyAlignment="1">
      <alignment horizontal="left" wrapText="1"/>
    </xf>
    <xf numFmtId="49" fontId="7" fillId="5" borderId="10" xfId="0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5"/>
  <sheetViews>
    <sheetView tabSelected="1" topLeftCell="A307" zoomScale="77" zoomScaleNormal="77" workbookViewId="0">
      <selection activeCell="F16" sqref="F16"/>
    </sheetView>
  </sheetViews>
  <sheetFormatPr defaultRowHeight="12.45" x14ac:dyDescent="0.3"/>
  <cols>
    <col min="1" max="1" width="2.53515625" style="1" customWidth="1"/>
    <col min="2" max="2" width="3.69140625" style="1" customWidth="1"/>
    <col min="3" max="3" width="4.69140625" customWidth="1"/>
    <col min="4" max="4" width="5.4609375" customWidth="1"/>
    <col min="5" max="5" width="7.07421875" customWidth="1"/>
    <col min="6" max="6" width="55" style="2" customWidth="1"/>
    <col min="7" max="7" width="15.15234375" style="3" customWidth="1"/>
    <col min="8" max="8" width="12.84375" style="3" customWidth="1"/>
    <col min="9" max="9" width="14.69140625" customWidth="1"/>
    <col min="10" max="10" width="14.3046875" customWidth="1"/>
  </cols>
  <sheetData>
    <row r="1" spans="1:10" x14ac:dyDescent="0.3">
      <c r="F1" s="4" t="s">
        <v>0</v>
      </c>
      <c r="I1" s="1"/>
    </row>
    <row r="2" spans="1:10" ht="39" customHeight="1" x14ac:dyDescent="0.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</row>
    <row r="4" spans="1:10" x14ac:dyDescent="0.3">
      <c r="A4" s="220" t="s">
        <v>2</v>
      </c>
      <c r="B4" s="220"/>
      <c r="C4" s="220"/>
      <c r="D4" s="220"/>
      <c r="E4" s="220"/>
      <c r="F4" s="220"/>
      <c r="G4" s="220"/>
      <c r="H4" s="220"/>
    </row>
    <row r="5" spans="1:10" x14ac:dyDescent="0.3">
      <c r="A5" s="220" t="s">
        <v>3</v>
      </c>
      <c r="B5" s="220"/>
      <c r="C5" s="220"/>
      <c r="D5" s="220"/>
      <c r="E5" s="220"/>
      <c r="F5" s="220"/>
      <c r="G5" s="220"/>
      <c r="H5" s="220"/>
    </row>
    <row r="6" spans="1:10" x14ac:dyDescent="0.3">
      <c r="A6" s="5"/>
      <c r="B6" s="5"/>
      <c r="C6" s="6"/>
      <c r="D6" s="6"/>
      <c r="E6" s="6"/>
      <c r="F6" s="7"/>
      <c r="G6" s="8"/>
      <c r="H6" s="8"/>
    </row>
    <row r="7" spans="1:10" ht="14.15" x14ac:dyDescent="0.35">
      <c r="A7" s="221" t="s">
        <v>4</v>
      </c>
      <c r="B7" s="221"/>
      <c r="C7" s="221"/>
      <c r="D7" s="221"/>
      <c r="E7" s="221"/>
      <c r="F7" s="7"/>
      <c r="G7" s="8"/>
      <c r="H7" s="8"/>
    </row>
    <row r="8" spans="1:10" x14ac:dyDescent="0.3">
      <c r="A8" s="5"/>
      <c r="B8" s="5"/>
      <c r="C8" s="6"/>
      <c r="D8" s="6"/>
      <c r="E8" s="6"/>
      <c r="F8" s="7"/>
      <c r="G8" s="8"/>
      <c r="H8" s="8"/>
    </row>
    <row r="9" spans="1:10" x14ac:dyDescent="0.3">
      <c r="A9" s="220" t="s">
        <v>5</v>
      </c>
      <c r="B9" s="220"/>
      <c r="C9" s="220"/>
      <c r="D9" s="220"/>
      <c r="E9" s="220"/>
      <c r="F9" s="220"/>
      <c r="G9" s="220"/>
      <c r="H9" s="220"/>
    </row>
    <row r="10" spans="1:10" x14ac:dyDescent="0.3">
      <c r="A10" s="5"/>
      <c r="B10" s="5"/>
      <c r="C10" s="6"/>
      <c r="D10" s="6"/>
      <c r="E10" s="6"/>
      <c r="F10" s="7"/>
      <c r="G10" s="8"/>
      <c r="H10" s="8"/>
    </row>
    <row r="11" spans="1:10" x14ac:dyDescent="0.3">
      <c r="A11" s="9"/>
      <c r="C11" s="9" t="s">
        <v>6</v>
      </c>
      <c r="D11" s="9"/>
    </row>
    <row r="12" spans="1:10" x14ac:dyDescent="0.3">
      <c r="A12" s="9"/>
    </row>
    <row r="13" spans="1:10" x14ac:dyDescent="0.3">
      <c r="G13" s="3" t="s">
        <v>7</v>
      </c>
      <c r="H13" s="3" t="s">
        <v>8</v>
      </c>
      <c r="I13" t="s">
        <v>9</v>
      </c>
    </row>
    <row r="14" spans="1:10" x14ac:dyDescent="0.3">
      <c r="H14" s="3" t="s">
        <v>10</v>
      </c>
      <c r="I14" s="9" t="s">
        <v>11</v>
      </c>
    </row>
    <row r="15" spans="1:10" ht="15" x14ac:dyDescent="0.35">
      <c r="A15" s="10" t="s">
        <v>12</v>
      </c>
      <c r="G15" s="11"/>
    </row>
    <row r="16" spans="1:10" ht="15" x14ac:dyDescent="0.35">
      <c r="A16" s="10" t="s">
        <v>13</v>
      </c>
      <c r="G16" s="12">
        <v>6467000</v>
      </c>
      <c r="H16" s="13">
        <v>8400000</v>
      </c>
      <c r="I16" s="13">
        <v>8400000</v>
      </c>
    </row>
    <row r="17" spans="1:9" ht="15" x14ac:dyDescent="0.35">
      <c r="A17" s="10" t="s">
        <v>14</v>
      </c>
      <c r="G17" s="12">
        <v>100000</v>
      </c>
      <c r="H17" s="13">
        <v>610000</v>
      </c>
      <c r="I17" s="13">
        <v>610000</v>
      </c>
    </row>
    <row r="18" spans="1:9" ht="15" x14ac:dyDescent="0.35">
      <c r="A18" s="10"/>
      <c r="B18" s="14"/>
      <c r="C18" s="14" t="s">
        <v>15</v>
      </c>
      <c r="D18" s="14"/>
      <c r="E18" s="14"/>
      <c r="G18" s="15">
        <v>6567000</v>
      </c>
      <c r="H18" s="16">
        <f>SUM(H16:H17)</f>
        <v>9010000</v>
      </c>
      <c r="I18" s="16">
        <f>SUM(I16:I17)</f>
        <v>9010000</v>
      </c>
    </row>
    <row r="19" spans="1:9" ht="15" x14ac:dyDescent="0.35">
      <c r="A19" s="10" t="s">
        <v>16</v>
      </c>
      <c r="G19" s="12">
        <v>4199400</v>
      </c>
      <c r="H19" s="13">
        <v>3945000</v>
      </c>
      <c r="I19" s="13">
        <v>3895000</v>
      </c>
    </row>
    <row r="20" spans="1:9" ht="15" x14ac:dyDescent="0.35">
      <c r="A20" s="10" t="s">
        <v>17</v>
      </c>
      <c r="G20" s="12">
        <v>5111000</v>
      </c>
      <c r="H20" s="13">
        <v>5400000</v>
      </c>
      <c r="I20" s="13">
        <v>5450000</v>
      </c>
    </row>
    <row r="21" spans="1:9" ht="15" x14ac:dyDescent="0.35">
      <c r="A21" s="10"/>
      <c r="C21" s="14" t="s">
        <v>18</v>
      </c>
      <c r="D21" s="14"/>
      <c r="E21" s="14"/>
      <c r="F21" s="17"/>
      <c r="G21" s="15">
        <v>9310400</v>
      </c>
      <c r="H21" s="13">
        <f>SUM(H19:H20)</f>
        <v>9345000</v>
      </c>
      <c r="I21" s="13">
        <f>SUM(I19:I20)</f>
        <v>9345000</v>
      </c>
    </row>
    <row r="22" spans="1:9" ht="15" x14ac:dyDescent="0.35">
      <c r="A22" s="10" t="s">
        <v>19</v>
      </c>
      <c r="G22" s="13">
        <f>SUM(G18-G21)</f>
        <v>-2743400</v>
      </c>
      <c r="H22" s="13">
        <f>SUM(H18-H21)</f>
        <v>-335000</v>
      </c>
      <c r="I22" s="13">
        <f>SUM(I18-I21)</f>
        <v>-335000</v>
      </c>
    </row>
    <row r="23" spans="1:9" ht="15" x14ac:dyDescent="0.35">
      <c r="A23" s="10"/>
      <c r="H23" s="13"/>
      <c r="I23" s="13"/>
    </row>
    <row r="24" spans="1:9" ht="15" x14ac:dyDescent="0.35">
      <c r="A24" s="10"/>
      <c r="H24" s="13"/>
      <c r="I24" s="13"/>
    </row>
    <row r="25" spans="1:9" ht="15" x14ac:dyDescent="0.35">
      <c r="A25" s="10" t="s">
        <v>20</v>
      </c>
      <c r="G25" s="18"/>
      <c r="H25" s="13"/>
      <c r="I25" s="13"/>
    </row>
    <row r="26" spans="1:9" ht="15" x14ac:dyDescent="0.35">
      <c r="A26" s="10" t="s">
        <v>21</v>
      </c>
      <c r="G26" s="12">
        <v>400000</v>
      </c>
      <c r="H26" s="13">
        <v>0</v>
      </c>
      <c r="I26" s="13">
        <v>0</v>
      </c>
    </row>
    <row r="27" spans="1:9" ht="15" x14ac:dyDescent="0.35">
      <c r="A27" s="10" t="s">
        <v>22</v>
      </c>
      <c r="G27" s="12">
        <v>150000</v>
      </c>
      <c r="H27" s="13">
        <v>335000</v>
      </c>
      <c r="I27" s="13">
        <v>335000</v>
      </c>
    </row>
    <row r="28" spans="1:9" ht="15" x14ac:dyDescent="0.35">
      <c r="A28" s="10" t="s">
        <v>23</v>
      </c>
      <c r="G28" s="15">
        <v>250000</v>
      </c>
      <c r="H28" s="16">
        <f>SUM(H27)</f>
        <v>335000</v>
      </c>
      <c r="I28" s="16">
        <f>SUM(I27)</f>
        <v>335000</v>
      </c>
    </row>
    <row r="29" spans="1:9" ht="15" x14ac:dyDescent="0.35">
      <c r="A29" s="10"/>
      <c r="G29" s="12"/>
      <c r="H29" s="13"/>
      <c r="I29" s="13"/>
    </row>
    <row r="30" spans="1:9" ht="15.45" x14ac:dyDescent="0.4">
      <c r="A30" s="10"/>
      <c r="C30" s="10" t="s">
        <v>24</v>
      </c>
      <c r="D30" s="10"/>
      <c r="E30" s="19"/>
      <c r="F30" s="20"/>
      <c r="G30" s="12">
        <v>2493400</v>
      </c>
      <c r="H30" s="13">
        <v>0</v>
      </c>
      <c r="I30" s="13">
        <v>0</v>
      </c>
    </row>
    <row r="31" spans="1:9" ht="15" x14ac:dyDescent="0.35">
      <c r="A31" s="10" t="s">
        <v>25</v>
      </c>
      <c r="G31" s="13">
        <f>SUM(G22+G28+G30)</f>
        <v>0</v>
      </c>
      <c r="H31" s="13">
        <f>SUM(H22+H28+H30)</f>
        <v>0</v>
      </c>
      <c r="I31" s="13">
        <f>SUM(I22+I28+I30)</f>
        <v>0</v>
      </c>
    </row>
    <row r="32" spans="1:9" ht="15" x14ac:dyDescent="0.35">
      <c r="A32" s="10"/>
      <c r="G32" s="12"/>
      <c r="H32" s="13"/>
      <c r="I32" s="13"/>
    </row>
    <row r="34" spans="1:10" x14ac:dyDescent="0.3">
      <c r="F34" s="21" t="s">
        <v>26</v>
      </c>
    </row>
    <row r="35" spans="1:10" x14ac:dyDescent="0.3">
      <c r="F35" s="21"/>
    </row>
    <row r="36" spans="1:10" ht="28.5" customHeight="1" x14ac:dyDescent="0.3">
      <c r="A36" s="219" t="s">
        <v>27</v>
      </c>
      <c r="B36" s="219"/>
      <c r="C36" s="219"/>
      <c r="D36" s="219"/>
      <c r="E36" s="219"/>
      <c r="F36" s="219"/>
      <c r="G36" s="219"/>
      <c r="H36" s="219"/>
      <c r="I36" s="219"/>
      <c r="J36" s="219"/>
    </row>
    <row r="38" spans="1:10" ht="15.45" x14ac:dyDescent="0.4">
      <c r="B38" s="19" t="s">
        <v>28</v>
      </c>
    </row>
    <row r="39" spans="1:10" ht="15.45" x14ac:dyDescent="0.4">
      <c r="B39" s="19"/>
    </row>
    <row r="40" spans="1:10" ht="15.45" x14ac:dyDescent="0.4">
      <c r="B40" s="19"/>
      <c r="C40" s="19" t="s">
        <v>29</v>
      </c>
      <c r="D40" s="19"/>
    </row>
    <row r="41" spans="1:10" s="4" customFormat="1" ht="24.9" x14ac:dyDescent="0.3">
      <c r="A41" s="22" t="s">
        <v>30</v>
      </c>
      <c r="B41" s="23" t="s">
        <v>31</v>
      </c>
      <c r="C41" s="23" t="s">
        <v>32</v>
      </c>
      <c r="D41" s="23"/>
      <c r="E41" s="23" t="s">
        <v>33</v>
      </c>
      <c r="F41" s="24" t="s">
        <v>34</v>
      </c>
      <c r="G41" s="25"/>
      <c r="H41" s="25" t="s">
        <v>35</v>
      </c>
      <c r="I41" s="25" t="s">
        <v>36</v>
      </c>
      <c r="J41" s="25" t="s">
        <v>37</v>
      </c>
    </row>
    <row r="42" spans="1:10" s="28" customFormat="1" ht="13.5" customHeight="1" x14ac:dyDescent="0.3">
      <c r="A42" s="222">
        <v>1</v>
      </c>
      <c r="B42" s="222"/>
      <c r="C42" s="222"/>
      <c r="D42" s="222"/>
      <c r="E42" s="222"/>
      <c r="F42" s="26">
        <v>2</v>
      </c>
      <c r="G42" s="27"/>
      <c r="H42" s="27">
        <v>3</v>
      </c>
      <c r="I42" s="27">
        <v>4</v>
      </c>
      <c r="J42" s="27">
        <v>5</v>
      </c>
    </row>
    <row r="43" spans="1:10" s="1" customFormat="1" ht="12.75" customHeight="1" x14ac:dyDescent="0.3">
      <c r="A43" s="29">
        <v>6</v>
      </c>
      <c r="B43" s="29"/>
      <c r="C43" s="29"/>
      <c r="D43" s="29"/>
      <c r="E43" s="29"/>
      <c r="F43" s="30" t="s">
        <v>38</v>
      </c>
      <c r="G43" s="31"/>
      <c r="H43" s="32">
        <f>H44+H49+H55+H58</f>
        <v>6467000</v>
      </c>
      <c r="I43" s="32">
        <f>I44+I49+I55+I58</f>
        <v>8400000</v>
      </c>
      <c r="J43" s="32">
        <f>J44+J49+J55+J58</f>
        <v>8400000</v>
      </c>
    </row>
    <row r="44" spans="1:10" x14ac:dyDescent="0.3">
      <c r="A44" s="33"/>
      <c r="B44" s="34">
        <v>61</v>
      </c>
      <c r="C44" s="34"/>
      <c r="D44" s="34"/>
      <c r="E44" s="34"/>
      <c r="F44" s="35" t="s">
        <v>39</v>
      </c>
      <c r="G44" s="36"/>
      <c r="H44" s="36">
        <f>SUM(H45:H48)</f>
        <v>3730000</v>
      </c>
      <c r="I44" s="36">
        <v>4500000</v>
      </c>
      <c r="J44" s="36">
        <v>4500000</v>
      </c>
    </row>
    <row r="45" spans="1:10" x14ac:dyDescent="0.3">
      <c r="A45" s="33"/>
      <c r="B45" s="33"/>
      <c r="C45" s="37">
        <v>611</v>
      </c>
      <c r="D45" s="37"/>
      <c r="E45" s="37"/>
      <c r="F45" s="38" t="s">
        <v>40</v>
      </c>
      <c r="G45" s="39"/>
      <c r="H45" s="39">
        <v>3650000</v>
      </c>
      <c r="I45" s="39"/>
      <c r="J45" s="39"/>
    </row>
    <row r="46" spans="1:10" x14ac:dyDescent="0.3">
      <c r="A46" s="33"/>
      <c r="B46" s="33"/>
      <c r="C46" s="37">
        <v>613</v>
      </c>
      <c r="D46" s="37"/>
      <c r="E46" s="37"/>
      <c r="F46" s="38" t="s">
        <v>41</v>
      </c>
      <c r="G46" s="39"/>
      <c r="H46" s="39">
        <v>30000</v>
      </c>
      <c r="I46" s="39"/>
      <c r="J46" s="39"/>
    </row>
    <row r="47" spans="1:10" x14ac:dyDescent="0.3">
      <c r="A47" s="33"/>
      <c r="B47" s="33"/>
      <c r="C47" s="37">
        <v>614</v>
      </c>
      <c r="D47" s="37"/>
      <c r="E47" s="37"/>
      <c r="F47" s="38" t="s">
        <v>42</v>
      </c>
      <c r="G47" s="39"/>
      <c r="H47" s="39">
        <v>30000</v>
      </c>
      <c r="I47" s="39"/>
      <c r="J47" s="39"/>
    </row>
    <row r="48" spans="1:10" x14ac:dyDescent="0.3">
      <c r="A48" s="33"/>
      <c r="B48" s="33"/>
      <c r="C48" s="37">
        <v>616</v>
      </c>
      <c r="D48" s="37"/>
      <c r="E48" s="37"/>
      <c r="F48" s="38" t="s">
        <v>43</v>
      </c>
      <c r="G48" s="39"/>
      <c r="H48" s="39">
        <v>20000</v>
      </c>
      <c r="I48" s="39"/>
      <c r="J48" s="39"/>
    </row>
    <row r="49" spans="1:10" x14ac:dyDescent="0.3">
      <c r="A49" s="40"/>
      <c r="B49" s="34">
        <v>63</v>
      </c>
      <c r="C49" s="34"/>
      <c r="D49" s="34"/>
      <c r="E49" s="34"/>
      <c r="F49" s="35" t="s">
        <v>44</v>
      </c>
      <c r="G49" s="36"/>
      <c r="H49" s="36">
        <f>SUM(H50:H54)</f>
        <v>2000000</v>
      </c>
      <c r="I49" s="36">
        <v>3000000</v>
      </c>
      <c r="J49" s="36">
        <v>3000000</v>
      </c>
    </row>
    <row r="50" spans="1:10" x14ac:dyDescent="0.3">
      <c r="A50" s="40"/>
      <c r="B50" s="41"/>
      <c r="C50" s="42">
        <v>632</v>
      </c>
      <c r="D50" s="42"/>
      <c r="E50" s="42"/>
      <c r="F50" s="43" t="s">
        <v>45</v>
      </c>
      <c r="G50" s="44"/>
      <c r="H50" s="44">
        <v>0</v>
      </c>
      <c r="I50" s="44"/>
      <c r="J50" s="44"/>
    </row>
    <row r="51" spans="1:10" x14ac:dyDescent="0.3">
      <c r="A51" s="40"/>
      <c r="B51" s="41"/>
      <c r="C51" s="37">
        <v>633</v>
      </c>
      <c r="D51" s="37"/>
      <c r="E51" s="45"/>
      <c r="F51" s="38" t="s">
        <v>46</v>
      </c>
      <c r="G51" s="46"/>
      <c r="H51" s="39">
        <v>500000</v>
      </c>
      <c r="I51" s="46"/>
      <c r="J51" s="46"/>
    </row>
    <row r="52" spans="1:10" ht="24.9" x14ac:dyDescent="0.3">
      <c r="A52" s="33"/>
      <c r="B52" s="33"/>
      <c r="C52" s="37">
        <v>634</v>
      </c>
      <c r="D52" s="37"/>
      <c r="E52" s="45"/>
      <c r="F52" s="38" t="s">
        <v>47</v>
      </c>
      <c r="G52" s="39"/>
      <c r="H52" s="39">
        <v>500000</v>
      </c>
      <c r="I52" s="39"/>
      <c r="J52" s="39"/>
    </row>
    <row r="53" spans="1:10" x14ac:dyDescent="0.3">
      <c r="A53" s="33"/>
      <c r="B53" s="33"/>
      <c r="C53" s="37">
        <v>635</v>
      </c>
      <c r="D53" s="37"/>
      <c r="E53" s="45"/>
      <c r="F53" s="38" t="s">
        <v>48</v>
      </c>
      <c r="G53" s="39"/>
      <c r="H53" s="39">
        <v>0</v>
      </c>
      <c r="I53" s="39"/>
      <c r="J53" s="39"/>
    </row>
    <row r="54" spans="1:10" x14ac:dyDescent="0.3">
      <c r="A54" s="33"/>
      <c r="B54" s="33"/>
      <c r="C54" s="37">
        <v>638</v>
      </c>
      <c r="D54" s="37"/>
      <c r="E54" s="45"/>
      <c r="F54" s="38" t="s">
        <v>49</v>
      </c>
      <c r="G54" s="39"/>
      <c r="H54" s="39">
        <v>1000000</v>
      </c>
      <c r="I54" s="39"/>
      <c r="J54" s="39"/>
    </row>
    <row r="55" spans="1:10" x14ac:dyDescent="0.3">
      <c r="A55" s="40"/>
      <c r="B55" s="34">
        <v>64</v>
      </c>
      <c r="C55" s="34"/>
      <c r="D55" s="34"/>
      <c r="E55" s="34"/>
      <c r="F55" s="35" t="s">
        <v>50</v>
      </c>
      <c r="G55" s="36"/>
      <c r="H55" s="36">
        <f>H56+H57</f>
        <v>517000</v>
      </c>
      <c r="I55" s="36">
        <v>550000</v>
      </c>
      <c r="J55" s="36">
        <v>550000</v>
      </c>
    </row>
    <row r="56" spans="1:10" x14ac:dyDescent="0.3">
      <c r="A56" s="33"/>
      <c r="B56" s="33"/>
      <c r="C56" s="37">
        <v>641</v>
      </c>
      <c r="D56" s="37"/>
      <c r="E56" s="37"/>
      <c r="F56" s="38" t="s">
        <v>51</v>
      </c>
      <c r="G56" s="39"/>
      <c r="H56" s="39">
        <v>6000</v>
      </c>
      <c r="I56" s="39"/>
      <c r="J56" s="39"/>
    </row>
    <row r="57" spans="1:10" x14ac:dyDescent="0.3">
      <c r="A57" s="33"/>
      <c r="B57" s="33"/>
      <c r="C57" s="37">
        <v>642</v>
      </c>
      <c r="D57" s="37"/>
      <c r="E57" s="37"/>
      <c r="F57" s="38" t="s">
        <v>52</v>
      </c>
      <c r="G57" s="39"/>
      <c r="H57" s="39">
        <v>511000</v>
      </c>
      <c r="I57" s="39"/>
      <c r="J57" s="39"/>
    </row>
    <row r="58" spans="1:10" ht="19.5" customHeight="1" x14ac:dyDescent="0.3">
      <c r="A58" s="40"/>
      <c r="B58" s="34">
        <v>65</v>
      </c>
      <c r="C58" s="34"/>
      <c r="D58" s="34"/>
      <c r="E58" s="34"/>
      <c r="F58" s="223" t="s">
        <v>53</v>
      </c>
      <c r="G58" s="223"/>
      <c r="H58" s="36">
        <f>SUM(H59:H61)</f>
        <v>220000</v>
      </c>
      <c r="I58" s="36">
        <v>350000</v>
      </c>
      <c r="J58" s="36">
        <v>350000</v>
      </c>
    </row>
    <row r="59" spans="1:10" x14ac:dyDescent="0.3">
      <c r="A59" s="40"/>
      <c r="B59" s="41"/>
      <c r="C59" s="37">
        <v>651</v>
      </c>
      <c r="D59" s="37"/>
      <c r="E59" s="37"/>
      <c r="F59" s="38" t="s">
        <v>54</v>
      </c>
      <c r="G59" s="39"/>
      <c r="H59" s="39">
        <v>2000</v>
      </c>
      <c r="I59" s="39"/>
      <c r="J59" s="39"/>
    </row>
    <row r="60" spans="1:10" x14ac:dyDescent="0.3">
      <c r="A60" s="33"/>
      <c r="B60" s="33"/>
      <c r="C60" s="37">
        <v>652</v>
      </c>
      <c r="D60" s="37"/>
      <c r="E60" s="37"/>
      <c r="F60" s="38" t="s">
        <v>55</v>
      </c>
      <c r="G60" s="39"/>
      <c r="H60" s="39">
        <v>58000</v>
      </c>
      <c r="I60" s="39"/>
      <c r="J60" s="39"/>
    </row>
    <row r="61" spans="1:10" x14ac:dyDescent="0.3">
      <c r="A61" s="33"/>
      <c r="B61" s="33"/>
      <c r="C61" s="37">
        <v>653</v>
      </c>
      <c r="D61" s="37"/>
      <c r="E61" s="37"/>
      <c r="F61" s="38" t="s">
        <v>56</v>
      </c>
      <c r="G61" s="39"/>
      <c r="H61" s="39">
        <v>160000</v>
      </c>
      <c r="I61" s="39"/>
      <c r="J61" s="39"/>
    </row>
    <row r="62" spans="1:10" x14ac:dyDescent="0.3">
      <c r="A62" s="34">
        <v>7</v>
      </c>
      <c r="B62" s="34"/>
      <c r="C62" s="47"/>
      <c r="D62" s="47"/>
      <c r="E62" s="47"/>
      <c r="F62" s="35" t="s">
        <v>57</v>
      </c>
      <c r="G62" s="36"/>
      <c r="H62" s="36">
        <f>H65+H63</f>
        <v>100000</v>
      </c>
      <c r="I62" s="36">
        <f>I65+I63</f>
        <v>610000</v>
      </c>
      <c r="J62" s="36">
        <f>J65+J63</f>
        <v>610000</v>
      </c>
    </row>
    <row r="63" spans="1:10" x14ac:dyDescent="0.3">
      <c r="A63" s="41"/>
      <c r="B63" s="34">
        <v>71</v>
      </c>
      <c r="C63" s="47"/>
      <c r="D63" s="47"/>
      <c r="E63" s="47"/>
      <c r="F63" s="35" t="s">
        <v>58</v>
      </c>
      <c r="G63" s="36"/>
      <c r="H63" s="36">
        <f>H64</f>
        <v>94000</v>
      </c>
      <c r="I63" s="36">
        <v>600000</v>
      </c>
      <c r="J63" s="36">
        <v>600000</v>
      </c>
    </row>
    <row r="64" spans="1:10" x14ac:dyDescent="0.3">
      <c r="A64" s="41"/>
      <c r="B64" s="41"/>
      <c r="C64" s="48">
        <v>711</v>
      </c>
      <c r="D64" s="48"/>
      <c r="E64" s="48"/>
      <c r="F64" s="43" t="s">
        <v>59</v>
      </c>
      <c r="G64" s="49"/>
      <c r="H64" s="44">
        <v>94000</v>
      </c>
      <c r="I64" s="49"/>
      <c r="J64" s="49"/>
    </row>
    <row r="65" spans="1:10" x14ac:dyDescent="0.3">
      <c r="A65" s="40"/>
      <c r="B65" s="34">
        <v>72</v>
      </c>
      <c r="C65" s="47"/>
      <c r="D65" s="47"/>
      <c r="E65" s="47"/>
      <c r="F65" s="35" t="s">
        <v>60</v>
      </c>
      <c r="G65" s="36"/>
      <c r="H65" s="36">
        <f>H66</f>
        <v>6000</v>
      </c>
      <c r="I65" s="36">
        <v>10000</v>
      </c>
      <c r="J65" s="36">
        <v>10000</v>
      </c>
    </row>
    <row r="66" spans="1:10" x14ac:dyDescent="0.3">
      <c r="A66" s="40"/>
      <c r="B66" s="40"/>
      <c r="C66" s="42">
        <v>721</v>
      </c>
      <c r="D66" s="42"/>
      <c r="E66" s="42"/>
      <c r="F66" s="43" t="s">
        <v>61</v>
      </c>
      <c r="G66" s="49"/>
      <c r="H66" s="44">
        <v>6000</v>
      </c>
      <c r="I66" s="44"/>
      <c r="J66" s="44"/>
    </row>
    <row r="67" spans="1:10" x14ac:dyDescent="0.3">
      <c r="A67" s="40"/>
      <c r="B67" s="40"/>
      <c r="C67" s="50">
        <v>722</v>
      </c>
      <c r="D67" s="50"/>
      <c r="E67" s="50"/>
      <c r="F67" s="38" t="s">
        <v>62</v>
      </c>
      <c r="G67" s="39"/>
      <c r="H67" s="39">
        <v>6000</v>
      </c>
      <c r="I67" s="39"/>
      <c r="J67" s="39"/>
    </row>
    <row r="68" spans="1:10" ht="25.5" customHeight="1" x14ac:dyDescent="0.4">
      <c r="A68" s="51"/>
      <c r="B68" s="51"/>
      <c r="C68" s="52"/>
      <c r="D68" s="52"/>
      <c r="E68" s="52"/>
      <c r="F68" s="53" t="s">
        <v>63</v>
      </c>
      <c r="G68" s="54"/>
      <c r="H68" s="54">
        <f>H43+H62</f>
        <v>6567000</v>
      </c>
      <c r="I68" s="54">
        <f>I43+I62</f>
        <v>9010000</v>
      </c>
      <c r="J68" s="54">
        <f>J43+J62</f>
        <v>9010000</v>
      </c>
    </row>
    <row r="69" spans="1:10" ht="25.5" customHeight="1" x14ac:dyDescent="0.4">
      <c r="A69" s="55"/>
      <c r="B69" s="55"/>
      <c r="C69" s="56"/>
      <c r="D69" s="56"/>
      <c r="E69" s="56"/>
      <c r="F69" s="57"/>
      <c r="G69" s="58"/>
      <c r="H69" s="58"/>
    </row>
    <row r="70" spans="1:10" ht="15.45" x14ac:dyDescent="0.4">
      <c r="A70" s="19" t="s">
        <v>64</v>
      </c>
      <c r="G70" s="59"/>
    </row>
    <row r="71" spans="1:10" x14ac:dyDescent="0.3">
      <c r="G71" s="59"/>
    </row>
    <row r="72" spans="1:10" s="4" customFormat="1" ht="24.9" x14ac:dyDescent="0.3">
      <c r="A72" s="22" t="s">
        <v>30</v>
      </c>
      <c r="B72" s="23" t="s">
        <v>31</v>
      </c>
      <c r="C72" s="23" t="s">
        <v>32</v>
      </c>
      <c r="D72" s="23"/>
      <c r="E72" s="23" t="s">
        <v>33</v>
      </c>
      <c r="F72" s="24" t="s">
        <v>34</v>
      </c>
      <c r="G72" s="25"/>
      <c r="H72" s="25" t="s">
        <v>65</v>
      </c>
      <c r="I72" s="25" t="s">
        <v>66</v>
      </c>
      <c r="J72" s="25" t="s">
        <v>36</v>
      </c>
    </row>
    <row r="73" spans="1:10" s="28" customFormat="1" ht="13.5" customHeight="1" x14ac:dyDescent="0.3">
      <c r="A73" s="222">
        <v>1</v>
      </c>
      <c r="B73" s="222"/>
      <c r="C73" s="222"/>
      <c r="D73" s="222"/>
      <c r="E73" s="222"/>
      <c r="F73" s="26">
        <v>2</v>
      </c>
      <c r="G73" s="60"/>
      <c r="H73" s="27">
        <v>3</v>
      </c>
      <c r="I73" s="27">
        <v>4</v>
      </c>
      <c r="J73" s="27">
        <v>5</v>
      </c>
    </row>
    <row r="74" spans="1:10" x14ac:dyDescent="0.3">
      <c r="A74" s="29">
        <v>3</v>
      </c>
      <c r="B74" s="29"/>
      <c r="C74" s="61"/>
      <c r="D74" s="61"/>
      <c r="E74" s="61"/>
      <c r="F74" s="62" t="s">
        <v>67</v>
      </c>
      <c r="G74" s="63"/>
      <c r="H74" s="32">
        <f>H75+H85+H91+H94+H96+H98+H100</f>
        <v>4199400</v>
      </c>
      <c r="I74" s="32">
        <f>I75+I85+I91+I94+I96+I98+I100</f>
        <v>3945000</v>
      </c>
      <c r="J74" s="32">
        <f>J75+J85+J91+J94+J96+J98+J100</f>
        <v>3895000</v>
      </c>
    </row>
    <row r="75" spans="1:10" x14ac:dyDescent="0.3">
      <c r="A75" s="33"/>
      <c r="B75" s="34">
        <v>31</v>
      </c>
      <c r="C75" s="47"/>
      <c r="D75" s="47"/>
      <c r="E75" s="47"/>
      <c r="F75" s="35" t="s">
        <v>68</v>
      </c>
      <c r="G75" s="36"/>
      <c r="H75" s="36">
        <f>SUM(H76:H84)</f>
        <v>1265500</v>
      </c>
      <c r="I75" s="36">
        <v>1000000</v>
      </c>
      <c r="J75" s="36">
        <v>1000000</v>
      </c>
    </row>
    <row r="76" spans="1:10" x14ac:dyDescent="0.3">
      <c r="A76" s="33"/>
      <c r="B76" s="33"/>
      <c r="C76" s="37">
        <v>311</v>
      </c>
      <c r="D76" s="37"/>
      <c r="E76" s="37"/>
      <c r="F76" s="38" t="s">
        <v>69</v>
      </c>
      <c r="G76" s="39"/>
      <c r="H76" s="39">
        <v>329000</v>
      </c>
      <c r="I76" s="39"/>
      <c r="J76" s="39"/>
    </row>
    <row r="77" spans="1:10" x14ac:dyDescent="0.3">
      <c r="A77" s="33"/>
      <c r="B77" s="33"/>
      <c r="C77" s="37">
        <v>311</v>
      </c>
      <c r="D77" s="37"/>
      <c r="E77" s="37"/>
      <c r="F77" s="38" t="s">
        <v>70</v>
      </c>
      <c r="G77" s="39"/>
      <c r="H77" s="39">
        <v>200000</v>
      </c>
      <c r="I77" s="39"/>
      <c r="J77" s="39"/>
    </row>
    <row r="78" spans="1:10" x14ac:dyDescent="0.3">
      <c r="A78" s="33"/>
      <c r="B78" s="33"/>
      <c r="C78" s="37">
        <v>311</v>
      </c>
      <c r="D78" s="37"/>
      <c r="E78" s="37"/>
      <c r="F78" s="38" t="s">
        <v>71</v>
      </c>
      <c r="G78" s="39"/>
      <c r="H78" s="39">
        <v>500000</v>
      </c>
      <c r="I78" s="39"/>
      <c r="J78" s="39"/>
    </row>
    <row r="79" spans="1:10" x14ac:dyDescent="0.3">
      <c r="A79" s="33"/>
      <c r="B79" s="33"/>
      <c r="C79" s="37">
        <v>312</v>
      </c>
      <c r="D79" s="37"/>
      <c r="E79" s="37"/>
      <c r="F79" s="38" t="s">
        <v>72</v>
      </c>
      <c r="G79" s="39"/>
      <c r="H79" s="39">
        <v>10000</v>
      </c>
      <c r="I79" s="39"/>
      <c r="J79" s="39"/>
    </row>
    <row r="80" spans="1:10" x14ac:dyDescent="0.3">
      <c r="A80" s="33"/>
      <c r="B80" s="33"/>
      <c r="C80" s="37">
        <v>312</v>
      </c>
      <c r="D80" s="37"/>
      <c r="E80" s="37"/>
      <c r="F80" s="38" t="s">
        <v>73</v>
      </c>
      <c r="G80" s="39"/>
      <c r="H80" s="39">
        <v>500</v>
      </c>
      <c r="I80" s="39"/>
      <c r="J80" s="39"/>
    </row>
    <row r="81" spans="1:10" x14ac:dyDescent="0.3">
      <c r="A81" s="33"/>
      <c r="B81" s="33"/>
      <c r="C81" s="37">
        <v>312</v>
      </c>
      <c r="D81" s="37"/>
      <c r="E81" s="37"/>
      <c r="F81" s="38" t="s">
        <v>74</v>
      </c>
      <c r="G81" s="39"/>
      <c r="H81" s="39">
        <v>30000</v>
      </c>
      <c r="I81" s="39"/>
      <c r="J81" s="39"/>
    </row>
    <row r="82" spans="1:10" x14ac:dyDescent="0.3">
      <c r="A82" s="33"/>
      <c r="B82" s="33"/>
      <c r="C82" s="37">
        <v>313</v>
      </c>
      <c r="D82" s="37"/>
      <c r="E82" s="37"/>
      <c r="F82" s="38" t="s">
        <v>75</v>
      </c>
      <c r="G82" s="39"/>
      <c r="H82" s="39">
        <v>56000</v>
      </c>
      <c r="I82" s="39"/>
      <c r="J82" s="39"/>
    </row>
    <row r="83" spans="1:10" x14ac:dyDescent="0.3">
      <c r="A83" s="33"/>
      <c r="B83" s="33"/>
      <c r="C83" s="37">
        <v>313</v>
      </c>
      <c r="D83" s="37"/>
      <c r="E83" s="37"/>
      <c r="F83" s="38" t="s">
        <v>76</v>
      </c>
      <c r="G83" s="39"/>
      <c r="H83" s="39">
        <v>50000</v>
      </c>
      <c r="I83" s="39"/>
      <c r="J83" s="39"/>
    </row>
    <row r="84" spans="1:10" x14ac:dyDescent="0.3">
      <c r="A84" s="33"/>
      <c r="B84" s="33"/>
      <c r="C84" s="37">
        <v>313</v>
      </c>
      <c r="D84" s="37"/>
      <c r="E84" s="37"/>
      <c r="F84" s="38" t="s">
        <v>77</v>
      </c>
      <c r="G84" s="39"/>
      <c r="H84" s="39">
        <v>90000</v>
      </c>
      <c r="I84" s="39"/>
      <c r="J84" s="39"/>
    </row>
    <row r="85" spans="1:10" x14ac:dyDescent="0.3">
      <c r="A85" s="33"/>
      <c r="B85" s="34">
        <v>32</v>
      </c>
      <c r="C85" s="47"/>
      <c r="D85" s="47"/>
      <c r="E85" s="47"/>
      <c r="F85" s="35" t="s">
        <v>78</v>
      </c>
      <c r="G85" s="36"/>
      <c r="H85" s="36">
        <f>SUM(H86:H90)</f>
        <v>1898300</v>
      </c>
      <c r="I85" s="36">
        <v>1900000</v>
      </c>
      <c r="J85" s="36">
        <v>1900000</v>
      </c>
    </row>
    <row r="86" spans="1:10" x14ac:dyDescent="0.3">
      <c r="A86" s="33"/>
      <c r="B86" s="33"/>
      <c r="C86" s="37">
        <v>321</v>
      </c>
      <c r="D86" s="37"/>
      <c r="E86" s="37"/>
      <c r="F86" s="38" t="s">
        <v>79</v>
      </c>
      <c r="G86" s="39"/>
      <c r="H86" s="39">
        <v>35000</v>
      </c>
      <c r="I86" s="39"/>
      <c r="J86" s="39"/>
    </row>
    <row r="87" spans="1:10" x14ac:dyDescent="0.3">
      <c r="A87" s="33"/>
      <c r="B87" s="33"/>
      <c r="C87" s="37">
        <v>322</v>
      </c>
      <c r="D87" s="37"/>
      <c r="E87" s="37"/>
      <c r="F87" s="38" t="s">
        <v>80</v>
      </c>
      <c r="G87" s="39"/>
      <c r="H87" s="39">
        <v>578800</v>
      </c>
      <c r="I87" s="39"/>
      <c r="J87" s="39"/>
    </row>
    <row r="88" spans="1:10" x14ac:dyDescent="0.3">
      <c r="A88" s="33"/>
      <c r="B88" s="33"/>
      <c r="C88" s="37">
        <v>323</v>
      </c>
      <c r="D88" s="37"/>
      <c r="E88" s="37"/>
      <c r="F88" s="38" t="s">
        <v>81</v>
      </c>
      <c r="G88" s="39"/>
      <c r="H88" s="39">
        <v>1063500</v>
      </c>
      <c r="I88" s="39"/>
      <c r="J88" s="39"/>
    </row>
    <row r="89" spans="1:10" x14ac:dyDescent="0.3">
      <c r="A89" s="33"/>
      <c r="B89" s="33"/>
      <c r="C89" s="37">
        <v>324</v>
      </c>
      <c r="D89" s="37"/>
      <c r="E89" s="37"/>
      <c r="F89" s="38" t="s">
        <v>82</v>
      </c>
      <c r="G89" s="39"/>
      <c r="H89" s="39">
        <v>1200</v>
      </c>
      <c r="I89" s="39"/>
      <c r="J89" s="39"/>
    </row>
    <row r="90" spans="1:10" x14ac:dyDescent="0.3">
      <c r="A90" s="33"/>
      <c r="B90" s="33"/>
      <c r="C90" s="37">
        <v>329</v>
      </c>
      <c r="D90" s="37"/>
      <c r="E90" s="37"/>
      <c r="F90" s="38" t="s">
        <v>83</v>
      </c>
      <c r="G90" s="39"/>
      <c r="H90" s="39">
        <v>219800</v>
      </c>
      <c r="I90" s="39"/>
      <c r="J90" s="39"/>
    </row>
    <row r="91" spans="1:10" x14ac:dyDescent="0.3">
      <c r="A91" s="33"/>
      <c r="B91" s="34">
        <v>34</v>
      </c>
      <c r="C91" s="34"/>
      <c r="D91" s="34"/>
      <c r="E91" s="34"/>
      <c r="F91" s="35" t="s">
        <v>84</v>
      </c>
      <c r="G91" s="36"/>
      <c r="H91" s="36">
        <f>SUM(H92:H93)</f>
        <v>171000</v>
      </c>
      <c r="I91" s="36">
        <v>100000</v>
      </c>
      <c r="J91" s="36">
        <v>50000</v>
      </c>
    </row>
    <row r="92" spans="1:10" x14ac:dyDescent="0.3">
      <c r="A92" s="33"/>
      <c r="B92" s="41"/>
      <c r="C92" s="37">
        <v>342</v>
      </c>
      <c r="D92" s="37"/>
      <c r="E92" s="37"/>
      <c r="F92" s="38" t="s">
        <v>85</v>
      </c>
      <c r="G92" s="39"/>
      <c r="H92" s="39">
        <v>150000</v>
      </c>
      <c r="I92" s="39"/>
      <c r="J92" s="39"/>
    </row>
    <row r="93" spans="1:10" x14ac:dyDescent="0.3">
      <c r="A93" s="33"/>
      <c r="B93" s="33"/>
      <c r="C93" s="37">
        <v>343</v>
      </c>
      <c r="D93" s="37"/>
      <c r="E93" s="37"/>
      <c r="F93" s="38" t="s">
        <v>86</v>
      </c>
      <c r="G93" s="39"/>
      <c r="H93" s="39">
        <v>21000</v>
      </c>
      <c r="I93" s="39"/>
      <c r="J93" s="39"/>
    </row>
    <row r="94" spans="1:10" x14ac:dyDescent="0.3">
      <c r="A94" s="33"/>
      <c r="B94" s="34">
        <v>35</v>
      </c>
      <c r="C94" s="34"/>
      <c r="D94" s="34"/>
      <c r="E94" s="34"/>
      <c r="F94" s="35" t="s">
        <v>87</v>
      </c>
      <c r="G94" s="36"/>
      <c r="H94" s="36">
        <f>H95</f>
        <v>169500</v>
      </c>
      <c r="I94" s="36">
        <v>200000</v>
      </c>
      <c r="J94" s="36">
        <v>200000</v>
      </c>
    </row>
    <row r="95" spans="1:10" x14ac:dyDescent="0.3">
      <c r="A95" s="33"/>
      <c r="B95" s="33"/>
      <c r="C95" s="37">
        <v>352</v>
      </c>
      <c r="D95" s="37"/>
      <c r="E95" s="37"/>
      <c r="F95" s="38" t="s">
        <v>88</v>
      </c>
      <c r="G95" s="39"/>
      <c r="H95" s="39">
        <v>169500</v>
      </c>
      <c r="I95" s="39"/>
      <c r="J95" s="39"/>
    </row>
    <row r="96" spans="1:10" x14ac:dyDescent="0.3">
      <c r="A96" s="33"/>
      <c r="B96" s="34">
        <v>36</v>
      </c>
      <c r="C96" s="64"/>
      <c r="D96" s="64"/>
      <c r="E96" s="64"/>
      <c r="F96" s="65" t="s">
        <v>89</v>
      </c>
      <c r="G96" s="66"/>
      <c r="H96" s="36">
        <f>H97</f>
        <v>23100</v>
      </c>
      <c r="I96" s="36">
        <v>25000</v>
      </c>
      <c r="J96" s="36">
        <v>25000</v>
      </c>
    </row>
    <row r="97" spans="1:10" x14ac:dyDescent="0.3">
      <c r="A97" s="33"/>
      <c r="B97" s="33"/>
      <c r="C97" s="37">
        <v>363</v>
      </c>
      <c r="D97" s="37"/>
      <c r="E97" s="37"/>
      <c r="F97" s="38" t="s">
        <v>90</v>
      </c>
      <c r="G97" s="39"/>
      <c r="H97" s="39">
        <v>23100</v>
      </c>
      <c r="I97" s="39"/>
      <c r="J97" s="39"/>
    </row>
    <row r="98" spans="1:10" x14ac:dyDescent="0.3">
      <c r="A98" s="33"/>
      <c r="B98" s="34">
        <v>37</v>
      </c>
      <c r="C98" s="34"/>
      <c r="D98" s="34"/>
      <c r="E98" s="34"/>
      <c r="F98" s="35" t="s">
        <v>91</v>
      </c>
      <c r="G98" s="36"/>
      <c r="H98" s="36">
        <f>H99</f>
        <v>256000</v>
      </c>
      <c r="I98" s="36">
        <v>300000</v>
      </c>
      <c r="J98" s="36">
        <v>300000</v>
      </c>
    </row>
    <row r="99" spans="1:10" x14ac:dyDescent="0.3">
      <c r="A99" s="33"/>
      <c r="B99" s="33"/>
      <c r="C99" s="37">
        <v>372</v>
      </c>
      <c r="D99" s="37"/>
      <c r="E99" s="37"/>
      <c r="F99" s="38" t="s">
        <v>92</v>
      </c>
      <c r="G99" s="39"/>
      <c r="H99" s="39">
        <v>256000</v>
      </c>
      <c r="I99" s="39"/>
      <c r="J99" s="39"/>
    </row>
    <row r="100" spans="1:10" x14ac:dyDescent="0.3">
      <c r="A100" s="33"/>
      <c r="B100" s="34">
        <v>38</v>
      </c>
      <c r="C100" s="34"/>
      <c r="D100" s="34"/>
      <c r="E100" s="34"/>
      <c r="F100" s="35" t="s">
        <v>93</v>
      </c>
      <c r="G100" s="36"/>
      <c r="H100" s="36">
        <f>SUM(H101:H102)</f>
        <v>416000</v>
      </c>
      <c r="I100" s="36">
        <v>420000</v>
      </c>
      <c r="J100" s="36">
        <v>420000</v>
      </c>
    </row>
    <row r="101" spans="1:10" x14ac:dyDescent="0.3">
      <c r="A101" s="33"/>
      <c r="B101" s="33"/>
      <c r="C101" s="37">
        <v>381</v>
      </c>
      <c r="D101" s="37"/>
      <c r="E101" s="37"/>
      <c r="F101" s="38" t="s">
        <v>94</v>
      </c>
      <c r="G101" s="39"/>
      <c r="H101" s="39">
        <v>406000</v>
      </c>
      <c r="I101" s="39"/>
      <c r="J101" s="39"/>
    </row>
    <row r="102" spans="1:10" x14ac:dyDescent="0.3">
      <c r="A102" s="33"/>
      <c r="B102" s="33"/>
      <c r="C102" s="37">
        <v>382</v>
      </c>
      <c r="D102" s="37"/>
      <c r="E102" s="37"/>
      <c r="F102" s="38" t="s">
        <v>95</v>
      </c>
      <c r="G102" s="39"/>
      <c r="H102" s="39">
        <v>10000</v>
      </c>
      <c r="I102" s="39"/>
      <c r="J102" s="39"/>
    </row>
    <row r="103" spans="1:10" x14ac:dyDescent="0.3">
      <c r="A103" s="34">
        <v>4</v>
      </c>
      <c r="B103" s="34"/>
      <c r="C103" s="47"/>
      <c r="D103" s="47"/>
      <c r="E103" s="47"/>
      <c r="F103" s="35" t="s">
        <v>96</v>
      </c>
      <c r="G103" s="36"/>
      <c r="H103" s="36">
        <f>H104+H106+H112</f>
        <v>5111000</v>
      </c>
      <c r="I103" s="36">
        <f>I104+I106+I112</f>
        <v>5400000</v>
      </c>
      <c r="J103" s="36">
        <f>J104+J106+J112</f>
        <v>5450000</v>
      </c>
    </row>
    <row r="104" spans="1:10" x14ac:dyDescent="0.3">
      <c r="A104" s="33"/>
      <c r="B104" s="34">
        <v>41</v>
      </c>
      <c r="C104" s="34"/>
      <c r="D104" s="34"/>
      <c r="E104" s="34"/>
      <c r="F104" s="35" t="s">
        <v>97</v>
      </c>
      <c r="G104" s="36"/>
      <c r="H104" s="36">
        <f>H105</f>
        <v>150000</v>
      </c>
      <c r="I104" s="36">
        <v>200000</v>
      </c>
      <c r="J104" s="36">
        <v>200000</v>
      </c>
    </row>
    <row r="105" spans="1:10" x14ac:dyDescent="0.3">
      <c r="A105" s="33"/>
      <c r="B105" s="33"/>
      <c r="C105" s="37">
        <v>411</v>
      </c>
      <c r="D105" s="37"/>
      <c r="E105" s="37"/>
      <c r="F105" s="38" t="s">
        <v>98</v>
      </c>
      <c r="G105" s="39"/>
      <c r="H105" s="39">
        <v>150000</v>
      </c>
      <c r="I105" s="39"/>
      <c r="J105" s="39"/>
    </row>
    <row r="106" spans="1:10" x14ac:dyDescent="0.3">
      <c r="A106" s="33"/>
      <c r="B106" s="34">
        <v>42</v>
      </c>
      <c r="C106" s="34"/>
      <c r="D106" s="34"/>
      <c r="E106" s="34"/>
      <c r="F106" s="35" t="s">
        <v>99</v>
      </c>
      <c r="G106" s="36"/>
      <c r="H106" s="36">
        <f>SUM(H107:H111)</f>
        <v>4281000</v>
      </c>
      <c r="I106" s="36">
        <v>4500000</v>
      </c>
      <c r="J106" s="36">
        <v>4500000</v>
      </c>
    </row>
    <row r="107" spans="1:10" x14ac:dyDescent="0.3">
      <c r="A107" s="33"/>
      <c r="B107" s="33"/>
      <c r="C107" s="50">
        <v>421</v>
      </c>
      <c r="D107" s="50"/>
      <c r="E107" s="50"/>
      <c r="F107" s="38" t="s">
        <v>100</v>
      </c>
      <c r="G107" s="39"/>
      <c r="H107" s="39">
        <v>3930000</v>
      </c>
      <c r="I107" s="39"/>
      <c r="J107" s="39"/>
    </row>
    <row r="108" spans="1:10" x14ac:dyDescent="0.3">
      <c r="A108" s="33"/>
      <c r="B108" s="33"/>
      <c r="C108" s="50">
        <v>422</v>
      </c>
      <c r="D108" s="50"/>
      <c r="E108" s="50"/>
      <c r="F108" s="38" t="s">
        <v>101</v>
      </c>
      <c r="G108" s="39"/>
      <c r="H108" s="39">
        <v>55000</v>
      </c>
      <c r="I108" s="39"/>
      <c r="J108" s="39"/>
    </row>
    <row r="109" spans="1:10" x14ac:dyDescent="0.3">
      <c r="A109" s="33"/>
      <c r="B109" s="33"/>
      <c r="C109" s="50">
        <v>423</v>
      </c>
      <c r="D109" s="50"/>
      <c r="E109" s="50"/>
      <c r="F109" s="38" t="s">
        <v>102</v>
      </c>
      <c r="G109" s="39"/>
      <c r="H109" s="39">
        <v>100000</v>
      </c>
      <c r="I109" s="39"/>
      <c r="J109" s="39"/>
    </row>
    <row r="110" spans="1:10" x14ac:dyDescent="0.3">
      <c r="A110" s="33"/>
      <c r="B110" s="33"/>
      <c r="C110" s="50">
        <v>425</v>
      </c>
      <c r="D110" s="50"/>
      <c r="E110" s="50"/>
      <c r="F110" s="38" t="s">
        <v>103</v>
      </c>
      <c r="G110" s="39"/>
      <c r="H110" s="39">
        <v>0</v>
      </c>
      <c r="I110" s="39"/>
      <c r="J110" s="39"/>
    </row>
    <row r="111" spans="1:10" x14ac:dyDescent="0.3">
      <c r="A111" s="33"/>
      <c r="B111" s="33"/>
      <c r="C111" s="50">
        <v>426</v>
      </c>
      <c r="D111" s="50"/>
      <c r="E111" s="50"/>
      <c r="F111" s="38" t="s">
        <v>104</v>
      </c>
      <c r="G111" s="39"/>
      <c r="H111" s="39">
        <v>196000</v>
      </c>
      <c r="I111" s="39"/>
      <c r="J111" s="39"/>
    </row>
    <row r="112" spans="1:10" x14ac:dyDescent="0.3">
      <c r="A112" s="33"/>
      <c r="B112" s="34">
        <v>45</v>
      </c>
      <c r="C112" s="47"/>
      <c r="D112" s="47"/>
      <c r="E112" s="47"/>
      <c r="F112" s="65" t="s">
        <v>105</v>
      </c>
      <c r="G112" s="66"/>
      <c r="H112" s="36">
        <f>H113</f>
        <v>680000</v>
      </c>
      <c r="I112" s="36">
        <v>700000</v>
      </c>
      <c r="J112" s="36">
        <v>750000</v>
      </c>
    </row>
    <row r="113" spans="1:10" x14ac:dyDescent="0.3">
      <c r="A113" s="33"/>
      <c r="B113" s="33"/>
      <c r="C113" s="50">
        <v>454</v>
      </c>
      <c r="D113" s="50"/>
      <c r="E113" s="50"/>
      <c r="F113" s="38" t="s">
        <v>106</v>
      </c>
      <c r="G113" s="39"/>
      <c r="H113" s="39">
        <v>680000</v>
      </c>
      <c r="I113" s="39"/>
      <c r="J113" s="39"/>
    </row>
    <row r="114" spans="1:10" ht="26.25" customHeight="1" x14ac:dyDescent="0.4">
      <c r="A114" s="67"/>
      <c r="B114" s="67"/>
      <c r="C114" s="68"/>
      <c r="D114" s="68"/>
      <c r="E114" s="68"/>
      <c r="F114" s="69" t="s">
        <v>107</v>
      </c>
      <c r="G114" s="70"/>
      <c r="H114" s="70">
        <f>H74+H103</f>
        <v>9310400</v>
      </c>
      <c r="I114" s="70">
        <f>I74+I103</f>
        <v>9345000</v>
      </c>
      <c r="J114" s="70">
        <f>J74+J103</f>
        <v>9345000</v>
      </c>
    </row>
    <row r="115" spans="1:10" s="75" customFormat="1" ht="26.25" customHeight="1" x14ac:dyDescent="0.4">
      <c r="A115" s="71"/>
      <c r="B115" s="71"/>
      <c r="C115" s="72"/>
      <c r="D115" s="72"/>
      <c r="E115" s="72"/>
      <c r="F115" s="73"/>
      <c r="G115" s="74"/>
      <c r="H115" s="74"/>
    </row>
    <row r="116" spans="1:10" s="75" customFormat="1" ht="26.25" customHeight="1" x14ac:dyDescent="0.4">
      <c r="A116" s="76" t="s">
        <v>108</v>
      </c>
      <c r="B116" s="71"/>
      <c r="C116" s="72"/>
      <c r="D116" s="72"/>
      <c r="E116" s="72"/>
      <c r="F116" s="73"/>
      <c r="G116" s="74"/>
      <c r="H116" s="74"/>
    </row>
    <row r="117" spans="1:10" s="75" customFormat="1" ht="26.25" customHeight="1" x14ac:dyDescent="0.4">
      <c r="A117" s="71"/>
      <c r="B117" s="71"/>
      <c r="C117" s="72"/>
      <c r="D117" s="72"/>
      <c r="E117" s="72"/>
      <c r="F117" s="73"/>
      <c r="G117" s="74"/>
      <c r="H117" s="74"/>
    </row>
    <row r="118" spans="1:10" s="75" customFormat="1" ht="26.25" customHeight="1" x14ac:dyDescent="0.3">
      <c r="A118" s="22" t="s">
        <v>30</v>
      </c>
      <c r="B118" s="23" t="s">
        <v>31</v>
      </c>
      <c r="C118" s="23" t="s">
        <v>32</v>
      </c>
      <c r="D118" s="23"/>
      <c r="E118" s="23" t="s">
        <v>33</v>
      </c>
      <c r="F118" s="24" t="s">
        <v>34</v>
      </c>
      <c r="G118" s="25"/>
      <c r="H118" s="25" t="s">
        <v>35</v>
      </c>
      <c r="I118" s="25" t="s">
        <v>36</v>
      </c>
      <c r="J118" s="25" t="s">
        <v>37</v>
      </c>
    </row>
    <row r="119" spans="1:10" s="75" customFormat="1" ht="26.25" customHeight="1" x14ac:dyDescent="0.3">
      <c r="A119" s="222">
        <v>1</v>
      </c>
      <c r="B119" s="222"/>
      <c r="C119" s="222"/>
      <c r="D119" s="222"/>
      <c r="E119" s="222"/>
      <c r="F119" s="26">
        <v>2</v>
      </c>
      <c r="G119" s="60"/>
      <c r="H119" s="27">
        <v>3</v>
      </c>
      <c r="I119" s="27">
        <v>4</v>
      </c>
      <c r="J119" s="27">
        <v>5</v>
      </c>
    </row>
    <row r="120" spans="1:10" s="75" customFormat="1" ht="18.75" customHeight="1" x14ac:dyDescent="0.3">
      <c r="A120" s="77">
        <v>8</v>
      </c>
      <c r="B120" s="77"/>
      <c r="C120" s="78"/>
      <c r="D120" s="78"/>
      <c r="E120" s="78"/>
      <c r="F120" s="79" t="s">
        <v>109</v>
      </c>
      <c r="G120" s="80"/>
      <c r="H120" s="80">
        <f t="shared" ref="H120:J121" si="0">H121</f>
        <v>400000</v>
      </c>
      <c r="I120" s="80">
        <f t="shared" si="0"/>
        <v>0</v>
      </c>
      <c r="J120" s="80">
        <f t="shared" si="0"/>
        <v>0</v>
      </c>
    </row>
    <row r="121" spans="1:10" s="75" customFormat="1" ht="17.25" customHeight="1" x14ac:dyDescent="0.3">
      <c r="A121" s="41"/>
      <c r="B121" s="34">
        <v>84</v>
      </c>
      <c r="C121" s="47"/>
      <c r="D121" s="47"/>
      <c r="E121" s="47"/>
      <c r="F121" s="35" t="s">
        <v>110</v>
      </c>
      <c r="G121" s="36"/>
      <c r="H121" s="36">
        <f t="shared" si="0"/>
        <v>400000</v>
      </c>
      <c r="I121" s="36">
        <f t="shared" si="0"/>
        <v>0</v>
      </c>
      <c r="J121" s="36">
        <f t="shared" si="0"/>
        <v>0</v>
      </c>
    </row>
    <row r="122" spans="1:10" s="75" customFormat="1" ht="30" customHeight="1" x14ac:dyDescent="0.3">
      <c r="A122" s="40"/>
      <c r="B122" s="40"/>
      <c r="C122" s="48">
        <v>842</v>
      </c>
      <c r="D122" s="48"/>
      <c r="E122" s="48"/>
      <c r="F122" s="43" t="s">
        <v>111</v>
      </c>
      <c r="G122" s="49"/>
      <c r="H122" s="49">
        <v>400000</v>
      </c>
      <c r="I122" s="49">
        <v>0</v>
      </c>
      <c r="J122" s="49">
        <v>0</v>
      </c>
    </row>
    <row r="123" spans="1:10" s="75" customFormat="1" ht="26.25" customHeight="1" x14ac:dyDescent="0.4">
      <c r="A123" s="81"/>
      <c r="B123" s="82"/>
      <c r="C123" s="83"/>
      <c r="D123" s="83"/>
      <c r="E123" s="83"/>
      <c r="F123" s="84" t="s">
        <v>112</v>
      </c>
      <c r="G123" s="85"/>
      <c r="H123" s="85">
        <f>H120</f>
        <v>400000</v>
      </c>
      <c r="I123" s="85">
        <f>I120</f>
        <v>0</v>
      </c>
      <c r="J123" s="85">
        <f>J120</f>
        <v>0</v>
      </c>
    </row>
    <row r="124" spans="1:10" s="75" customFormat="1" ht="26.25" customHeight="1" x14ac:dyDescent="0.3">
      <c r="A124" s="34">
        <v>5</v>
      </c>
      <c r="B124" s="34"/>
      <c r="C124" s="47"/>
      <c r="D124" s="47"/>
      <c r="E124" s="47"/>
      <c r="F124" s="35" t="s">
        <v>113</v>
      </c>
      <c r="G124" s="36"/>
      <c r="H124" s="36">
        <f t="shared" ref="H124:J125" si="1">H125</f>
        <v>150000</v>
      </c>
      <c r="I124" s="36">
        <f t="shared" si="1"/>
        <v>335000</v>
      </c>
      <c r="J124" s="36">
        <f t="shared" si="1"/>
        <v>335000</v>
      </c>
    </row>
    <row r="125" spans="1:10" s="75" customFormat="1" ht="18.75" customHeight="1" x14ac:dyDescent="0.3">
      <c r="A125" s="41"/>
      <c r="B125" s="34">
        <v>54</v>
      </c>
      <c r="C125" s="47"/>
      <c r="D125" s="47"/>
      <c r="E125" s="47"/>
      <c r="F125" s="35" t="s">
        <v>114</v>
      </c>
      <c r="G125" s="36"/>
      <c r="H125" s="36">
        <f t="shared" si="1"/>
        <v>150000</v>
      </c>
      <c r="I125" s="36">
        <f t="shared" si="1"/>
        <v>335000</v>
      </c>
      <c r="J125" s="36">
        <f t="shared" si="1"/>
        <v>335000</v>
      </c>
    </row>
    <row r="126" spans="1:10" s="75" customFormat="1" ht="33" customHeight="1" x14ac:dyDescent="0.3">
      <c r="A126" s="86"/>
      <c r="B126" s="86"/>
      <c r="C126" s="87">
        <v>542</v>
      </c>
      <c r="D126" s="87"/>
      <c r="E126" s="87"/>
      <c r="F126" s="88" t="s">
        <v>115</v>
      </c>
      <c r="G126" s="89"/>
      <c r="H126" s="89">
        <v>150000</v>
      </c>
      <c r="I126" s="89">
        <v>335000</v>
      </c>
      <c r="J126" s="89">
        <v>335000</v>
      </c>
    </row>
    <row r="127" spans="1:10" s="75" customFormat="1" ht="26.25" customHeight="1" x14ac:dyDescent="0.4">
      <c r="A127" s="81"/>
      <c r="B127" s="82"/>
      <c r="C127" s="83"/>
      <c r="D127" s="83"/>
      <c r="E127" s="83"/>
      <c r="F127" s="84" t="s">
        <v>116</v>
      </c>
      <c r="G127" s="85"/>
      <c r="H127" s="85">
        <f>H124</f>
        <v>150000</v>
      </c>
      <c r="I127" s="85">
        <f>I124</f>
        <v>335000</v>
      </c>
      <c r="J127" s="85">
        <f>J124</f>
        <v>335000</v>
      </c>
    </row>
    <row r="128" spans="1:10" s="75" customFormat="1" ht="26.25" customHeight="1" x14ac:dyDescent="0.4">
      <c r="A128" s="71"/>
      <c r="B128" s="71"/>
      <c r="C128" s="72"/>
      <c r="D128" s="72"/>
      <c r="E128" s="72"/>
      <c r="F128" s="73"/>
      <c r="G128" s="74"/>
      <c r="H128" s="74"/>
    </row>
    <row r="129" spans="1:10" s="75" customFormat="1" ht="26.25" customHeight="1" x14ac:dyDescent="0.4">
      <c r="A129" s="90" t="s">
        <v>117</v>
      </c>
      <c r="B129" s="90"/>
      <c r="C129" s="91"/>
      <c r="D129" s="91"/>
      <c r="E129" s="91"/>
      <c r="F129" s="73"/>
      <c r="G129" s="74"/>
      <c r="H129" s="74"/>
    </row>
    <row r="130" spans="1:10" ht="15.45" x14ac:dyDescent="0.4">
      <c r="A130" s="19"/>
      <c r="F130" s="4" t="s">
        <v>118</v>
      </c>
      <c r="G130" s="59"/>
    </row>
    <row r="131" spans="1:10" ht="15.45" x14ac:dyDescent="0.4">
      <c r="A131" s="19"/>
      <c r="F131" s="4"/>
      <c r="G131" s="59"/>
    </row>
    <row r="132" spans="1:10" ht="15.45" x14ac:dyDescent="0.4">
      <c r="A132" s="19" t="s">
        <v>119</v>
      </c>
      <c r="F132" s="4"/>
      <c r="G132" s="59"/>
    </row>
    <row r="133" spans="1:10" x14ac:dyDescent="0.3">
      <c r="A133" s="9" t="s">
        <v>120</v>
      </c>
      <c r="F133" s="4"/>
      <c r="G133" s="59"/>
    </row>
    <row r="134" spans="1:10" x14ac:dyDescent="0.3">
      <c r="A134" s="9"/>
      <c r="F134" s="4"/>
      <c r="G134" s="59"/>
    </row>
    <row r="135" spans="1:10" ht="31.5" customHeight="1" x14ac:dyDescent="0.3">
      <c r="A135" s="224" t="s">
        <v>121</v>
      </c>
      <c r="B135" s="224"/>
      <c r="C135" s="224"/>
      <c r="D135" s="224"/>
      <c r="E135" s="224"/>
      <c r="F135" s="224"/>
      <c r="G135" s="224"/>
    </row>
    <row r="136" spans="1:10" ht="31.5" customHeight="1" x14ac:dyDescent="0.3">
      <c r="A136" s="225" t="s">
        <v>122</v>
      </c>
      <c r="B136" s="225"/>
      <c r="C136" s="225"/>
      <c r="D136" s="225"/>
      <c r="E136" s="225"/>
      <c r="F136" s="225"/>
      <c r="G136" s="225"/>
      <c r="H136" s="225"/>
      <c r="I136" s="225"/>
      <c r="J136" s="225"/>
    </row>
    <row r="137" spans="1:10" s="95" customFormat="1" ht="18.75" customHeight="1" x14ac:dyDescent="0.4">
      <c r="A137" s="92" t="s">
        <v>123</v>
      </c>
      <c r="B137" s="92"/>
      <c r="C137" s="92"/>
      <c r="D137" s="92"/>
      <c r="E137" s="92"/>
      <c r="F137" s="93" t="s">
        <v>124</v>
      </c>
      <c r="G137" s="94"/>
      <c r="H137" s="94">
        <f>H138</f>
        <v>154800</v>
      </c>
      <c r="I137" s="94">
        <f>I138</f>
        <v>0</v>
      </c>
      <c r="J137" s="94">
        <f>J138</f>
        <v>0</v>
      </c>
    </row>
    <row r="138" spans="1:10" ht="18.75" customHeight="1" x14ac:dyDescent="0.35">
      <c r="A138" s="96" t="s">
        <v>125</v>
      </c>
      <c r="B138" s="97"/>
      <c r="C138" s="97"/>
      <c r="D138" s="97"/>
      <c r="E138" s="97"/>
      <c r="F138" s="98" t="s">
        <v>124</v>
      </c>
      <c r="G138" s="94"/>
      <c r="H138" s="94">
        <f>H146+H155+H150+H162</f>
        <v>154800</v>
      </c>
      <c r="I138" s="94">
        <f>I146+I155+I150+I162</f>
        <v>0</v>
      </c>
      <c r="J138" s="94">
        <f>J146+J155+J150+J162</f>
        <v>0</v>
      </c>
    </row>
    <row r="139" spans="1:10" s="101" customFormat="1" ht="14.15" x14ac:dyDescent="0.35">
      <c r="A139" s="99" t="s">
        <v>126</v>
      </c>
      <c r="B139" s="99"/>
      <c r="C139" s="99"/>
      <c r="D139" s="99"/>
      <c r="E139" s="99"/>
      <c r="F139" s="100"/>
      <c r="G139" s="59"/>
      <c r="H139" s="59"/>
    </row>
    <row r="140" spans="1:10" s="101" customFormat="1" ht="14.15" x14ac:dyDescent="0.35">
      <c r="A140" s="99" t="s">
        <v>127</v>
      </c>
      <c r="B140" s="99"/>
      <c r="C140" s="99"/>
      <c r="D140" s="99"/>
      <c r="E140" s="99"/>
      <c r="F140" s="100"/>
      <c r="G140" s="59"/>
      <c r="H140" s="59"/>
    </row>
    <row r="141" spans="1:10" s="101" customFormat="1" ht="14.15" x14ac:dyDescent="0.35">
      <c r="A141" s="99" t="s">
        <v>128</v>
      </c>
      <c r="B141" s="99"/>
      <c r="C141" s="99"/>
      <c r="D141" s="99"/>
      <c r="E141" s="99"/>
      <c r="F141" s="100"/>
      <c r="G141" s="59"/>
      <c r="H141" s="59"/>
    </row>
    <row r="142" spans="1:10" s="101" customFormat="1" ht="14.15" x14ac:dyDescent="0.35">
      <c r="A142" s="226" t="s">
        <v>129</v>
      </c>
      <c r="B142" s="226"/>
      <c r="C142" s="226"/>
      <c r="D142" s="226"/>
      <c r="E142" s="226"/>
      <c r="F142" s="226"/>
      <c r="G142" s="226"/>
      <c r="H142" s="226"/>
      <c r="I142" s="226"/>
      <c r="J142" s="226"/>
    </row>
    <row r="143" spans="1:10" s="4" customFormat="1" ht="24.9" x14ac:dyDescent="0.3">
      <c r="A143" s="102" t="s">
        <v>30</v>
      </c>
      <c r="B143" s="103" t="s">
        <v>31</v>
      </c>
      <c r="C143" s="103"/>
      <c r="D143" s="103" t="s">
        <v>32</v>
      </c>
      <c r="E143" s="103" t="s">
        <v>33</v>
      </c>
      <c r="F143" s="104" t="s">
        <v>34</v>
      </c>
      <c r="G143" s="105"/>
      <c r="H143" s="25" t="s">
        <v>35</v>
      </c>
      <c r="I143" s="25" t="s">
        <v>36</v>
      </c>
      <c r="J143" s="25" t="s">
        <v>37</v>
      </c>
    </row>
    <row r="144" spans="1:10" s="28" customFormat="1" ht="13.5" customHeight="1" x14ac:dyDescent="0.3">
      <c r="A144" s="222">
        <v>1</v>
      </c>
      <c r="B144" s="222"/>
      <c r="C144" s="222"/>
      <c r="D144" s="222"/>
      <c r="E144" s="222"/>
      <c r="F144" s="26">
        <v>2</v>
      </c>
      <c r="G144" s="27"/>
      <c r="H144" s="27">
        <v>3</v>
      </c>
      <c r="I144" s="27">
        <v>4</v>
      </c>
      <c r="J144" s="27">
        <v>5</v>
      </c>
    </row>
    <row r="145" spans="1:10" s="28" customFormat="1" ht="14.25" customHeight="1" x14ac:dyDescent="0.35">
      <c r="A145" s="227" t="s">
        <v>130</v>
      </c>
      <c r="B145" s="227"/>
      <c r="C145" s="227"/>
      <c r="D145" s="227"/>
      <c r="E145" s="227"/>
      <c r="F145" s="227"/>
      <c r="G145" s="227"/>
      <c r="H145" s="227"/>
      <c r="I145" s="106"/>
      <c r="J145" s="107"/>
    </row>
    <row r="146" spans="1:10" x14ac:dyDescent="0.3">
      <c r="A146" s="29">
        <v>3</v>
      </c>
      <c r="B146" s="29"/>
      <c r="C146" s="61"/>
      <c r="D146" s="61"/>
      <c r="E146" s="61"/>
      <c r="F146" s="62" t="s">
        <v>131</v>
      </c>
      <c r="G146" s="32"/>
      <c r="H146" s="108">
        <f>H147</f>
        <v>30000</v>
      </c>
      <c r="I146" s="108"/>
      <c r="J146" s="108"/>
    </row>
    <row r="147" spans="1:10" x14ac:dyDescent="0.3">
      <c r="A147" s="33"/>
      <c r="B147" s="34">
        <v>32</v>
      </c>
      <c r="C147" s="47"/>
      <c r="D147" s="47"/>
      <c r="E147" s="47"/>
      <c r="F147" s="65" t="s">
        <v>78</v>
      </c>
      <c r="G147" s="36"/>
      <c r="H147" s="109">
        <f>H148</f>
        <v>30000</v>
      </c>
      <c r="I147" s="109"/>
      <c r="J147" s="109"/>
    </row>
    <row r="148" spans="1:10" x14ac:dyDescent="0.3">
      <c r="A148" s="33"/>
      <c r="B148" s="33"/>
      <c r="C148" s="50">
        <v>329</v>
      </c>
      <c r="D148" s="110">
        <v>1</v>
      </c>
      <c r="E148" s="50">
        <v>3299</v>
      </c>
      <c r="F148" s="38" t="s">
        <v>132</v>
      </c>
      <c r="G148" s="39"/>
      <c r="H148" s="111">
        <v>30000</v>
      </c>
      <c r="I148" s="111"/>
      <c r="J148" s="111"/>
    </row>
    <row r="149" spans="1:10" ht="14.15" x14ac:dyDescent="0.35">
      <c r="A149" s="112" t="s">
        <v>133</v>
      </c>
      <c r="B149" s="41"/>
      <c r="C149" s="41"/>
      <c r="D149" s="41"/>
      <c r="E149" s="41"/>
      <c r="F149" s="113"/>
      <c r="G149" s="114"/>
      <c r="H149" s="114"/>
      <c r="I149" s="114"/>
      <c r="J149" s="114"/>
    </row>
    <row r="150" spans="1:10" x14ac:dyDescent="0.3">
      <c r="A150" s="29">
        <v>3</v>
      </c>
      <c r="B150" s="29"/>
      <c r="C150" s="61"/>
      <c r="D150" s="61"/>
      <c r="E150" s="61"/>
      <c r="F150" s="62" t="s">
        <v>131</v>
      </c>
      <c r="G150" s="32"/>
      <c r="H150" s="36">
        <f>H151</f>
        <v>5000</v>
      </c>
      <c r="I150" s="36"/>
      <c r="J150" s="36"/>
    </row>
    <row r="151" spans="1:10" x14ac:dyDescent="0.3">
      <c r="A151" s="33"/>
      <c r="B151" s="34">
        <v>32</v>
      </c>
      <c r="C151" s="47"/>
      <c r="D151" s="47"/>
      <c r="E151" s="47"/>
      <c r="F151" s="65" t="s">
        <v>78</v>
      </c>
      <c r="G151" s="36"/>
      <c r="H151" s="36">
        <f>H152</f>
        <v>5000</v>
      </c>
      <c r="I151" s="36"/>
      <c r="J151" s="36"/>
    </row>
    <row r="152" spans="1:10" x14ac:dyDescent="0.3">
      <c r="A152" s="33"/>
      <c r="B152" s="33"/>
      <c r="C152" s="50">
        <v>329</v>
      </c>
      <c r="D152" s="110">
        <v>2</v>
      </c>
      <c r="E152" s="50">
        <v>3299</v>
      </c>
      <c r="F152" s="38" t="s">
        <v>134</v>
      </c>
      <c r="G152" s="39"/>
      <c r="H152" s="39">
        <v>5000</v>
      </c>
      <c r="I152" s="39"/>
      <c r="J152" s="39"/>
    </row>
    <row r="153" spans="1:10" s="101" customFormat="1" ht="14.15" x14ac:dyDescent="0.35">
      <c r="A153" s="115" t="s">
        <v>135</v>
      </c>
      <c r="B153" s="116"/>
      <c r="C153" s="116"/>
      <c r="D153" s="116"/>
      <c r="E153" s="116"/>
      <c r="F153" s="117"/>
      <c r="G153" s="118"/>
      <c r="H153" s="118"/>
      <c r="I153" s="118"/>
      <c r="J153" s="119"/>
    </row>
    <row r="154" spans="1:10" s="101" customFormat="1" ht="14.15" x14ac:dyDescent="0.35">
      <c r="A154" s="120"/>
      <c r="B154" s="121"/>
      <c r="C154" s="121"/>
      <c r="D154" s="121"/>
      <c r="E154" s="121"/>
      <c r="F154" s="122" t="s">
        <v>136</v>
      </c>
      <c r="G154" s="123"/>
      <c r="H154" s="123"/>
      <c r="I154" s="123"/>
      <c r="J154" s="124"/>
    </row>
    <row r="155" spans="1:10" x14ac:dyDescent="0.3">
      <c r="A155" s="34">
        <v>3</v>
      </c>
      <c r="B155" s="34"/>
      <c r="C155" s="47"/>
      <c r="D155" s="47"/>
      <c r="E155" s="47"/>
      <c r="F155" s="35" t="s">
        <v>137</v>
      </c>
      <c r="G155" s="36"/>
      <c r="H155" s="109">
        <f>H156</f>
        <v>45800</v>
      </c>
      <c r="I155" s="109"/>
      <c r="J155" s="109"/>
    </row>
    <row r="156" spans="1:10" x14ac:dyDescent="0.3">
      <c r="A156" s="33"/>
      <c r="B156" s="34">
        <v>32</v>
      </c>
      <c r="C156" s="47"/>
      <c r="D156" s="47"/>
      <c r="E156" s="47"/>
      <c r="F156" s="35" t="s">
        <v>138</v>
      </c>
      <c r="G156" s="36"/>
      <c r="H156" s="109">
        <f>SUM(H157:H159)</f>
        <v>45800</v>
      </c>
      <c r="I156" s="109"/>
      <c r="J156" s="109"/>
    </row>
    <row r="157" spans="1:10" ht="24.9" x14ac:dyDescent="0.3">
      <c r="A157" s="33"/>
      <c r="B157" s="34"/>
      <c r="C157" s="50">
        <v>329</v>
      </c>
      <c r="D157" s="50">
        <v>3</v>
      </c>
      <c r="E157" s="50">
        <v>3291</v>
      </c>
      <c r="F157" s="38" t="s">
        <v>139</v>
      </c>
      <c r="G157" s="46"/>
      <c r="H157" s="111">
        <v>22000</v>
      </c>
      <c r="I157" s="125"/>
      <c r="J157" s="125"/>
    </row>
    <row r="158" spans="1:10" x14ac:dyDescent="0.3">
      <c r="A158" s="33"/>
      <c r="B158" s="33"/>
      <c r="C158" s="50">
        <v>329</v>
      </c>
      <c r="D158" s="110">
        <v>4</v>
      </c>
      <c r="E158" s="50">
        <v>3299</v>
      </c>
      <c r="F158" s="38" t="s">
        <v>140</v>
      </c>
      <c r="G158" s="39"/>
      <c r="H158" s="111">
        <v>10000</v>
      </c>
      <c r="I158" s="111"/>
      <c r="J158" s="111"/>
    </row>
    <row r="159" spans="1:10" x14ac:dyDescent="0.3">
      <c r="A159" s="33"/>
      <c r="B159" s="33"/>
      <c r="C159" s="50">
        <v>329</v>
      </c>
      <c r="D159" s="110">
        <v>5</v>
      </c>
      <c r="E159" s="50">
        <v>3299</v>
      </c>
      <c r="F159" s="38" t="s">
        <v>141</v>
      </c>
      <c r="G159" s="39"/>
      <c r="H159" s="111">
        <v>13800</v>
      </c>
      <c r="I159" s="111"/>
      <c r="J159" s="111"/>
    </row>
    <row r="160" spans="1:10" s="72" customFormat="1" ht="12.75" customHeight="1" x14ac:dyDescent="0.35">
      <c r="A160" s="115" t="s">
        <v>142</v>
      </c>
      <c r="B160" s="116"/>
      <c r="C160" s="116"/>
      <c r="D160" s="116"/>
      <c r="E160" s="116"/>
      <c r="F160" s="117"/>
      <c r="G160" s="118"/>
      <c r="H160" s="118"/>
      <c r="I160" s="118"/>
      <c r="J160" s="119"/>
    </row>
    <row r="161" spans="1:10" s="72" customFormat="1" ht="12.75" customHeight="1" x14ac:dyDescent="0.35">
      <c r="A161" s="120"/>
      <c r="B161" s="121"/>
      <c r="C161" s="121"/>
      <c r="D161" s="121"/>
      <c r="E161" s="121"/>
      <c r="F161" s="122" t="s">
        <v>143</v>
      </c>
      <c r="G161" s="123"/>
      <c r="H161" s="123"/>
      <c r="I161" s="123"/>
      <c r="J161" s="124"/>
    </row>
    <row r="162" spans="1:10" s="72" customFormat="1" ht="12.75" customHeight="1" x14ac:dyDescent="0.3">
      <c r="A162" s="29">
        <v>3</v>
      </c>
      <c r="B162" s="29"/>
      <c r="C162" s="61"/>
      <c r="D162" s="61"/>
      <c r="E162" s="61"/>
      <c r="F162" s="62" t="s">
        <v>131</v>
      </c>
      <c r="G162" s="32"/>
      <c r="H162" s="108">
        <f>H163</f>
        <v>74000</v>
      </c>
      <c r="I162" s="108"/>
      <c r="J162" s="108"/>
    </row>
    <row r="163" spans="1:10" s="72" customFormat="1" ht="12.75" customHeight="1" x14ac:dyDescent="0.3">
      <c r="A163" s="33"/>
      <c r="B163" s="34">
        <v>32</v>
      </c>
      <c r="C163" s="47"/>
      <c r="D163" s="47"/>
      <c r="E163" s="47"/>
      <c r="F163" s="65" t="s">
        <v>78</v>
      </c>
      <c r="G163" s="36"/>
      <c r="H163" s="109">
        <f>SUM(H164:H168)</f>
        <v>74000</v>
      </c>
      <c r="I163" s="109"/>
      <c r="J163" s="109"/>
    </row>
    <row r="164" spans="1:10" s="72" customFormat="1" ht="12.75" customHeight="1" x14ac:dyDescent="0.3">
      <c r="A164" s="33"/>
      <c r="B164" s="33"/>
      <c r="C164" s="50">
        <v>323</v>
      </c>
      <c r="D164" s="110">
        <v>6</v>
      </c>
      <c r="E164" s="50">
        <v>3233</v>
      </c>
      <c r="F164" s="38" t="s">
        <v>144</v>
      </c>
      <c r="G164" s="39"/>
      <c r="H164" s="111">
        <v>10000</v>
      </c>
      <c r="I164" s="111"/>
      <c r="J164" s="111"/>
    </row>
    <row r="165" spans="1:10" s="72" customFormat="1" ht="12.75" customHeight="1" x14ac:dyDescent="0.3">
      <c r="A165" s="33"/>
      <c r="B165" s="33"/>
      <c r="C165" s="50">
        <v>329</v>
      </c>
      <c r="D165" s="110">
        <v>7</v>
      </c>
      <c r="E165" s="50">
        <v>3299</v>
      </c>
      <c r="F165" s="38" t="s">
        <v>145</v>
      </c>
      <c r="G165" s="39"/>
      <c r="H165" s="111">
        <v>40000</v>
      </c>
      <c r="I165" s="111"/>
      <c r="J165" s="111"/>
    </row>
    <row r="166" spans="1:10" s="72" customFormat="1" ht="12.75" customHeight="1" x14ac:dyDescent="0.3">
      <c r="A166" s="33"/>
      <c r="B166" s="33"/>
      <c r="C166" s="50">
        <v>329</v>
      </c>
      <c r="D166" s="110">
        <v>8</v>
      </c>
      <c r="E166" s="50">
        <v>3299</v>
      </c>
      <c r="F166" s="38" t="s">
        <v>146</v>
      </c>
      <c r="G166" s="39"/>
      <c r="H166" s="111">
        <v>12000</v>
      </c>
      <c r="I166" s="111"/>
      <c r="J166" s="111"/>
    </row>
    <row r="167" spans="1:10" s="72" customFormat="1" ht="12.75" customHeight="1" x14ac:dyDescent="0.3">
      <c r="A167" s="33"/>
      <c r="B167" s="33"/>
      <c r="C167" s="50">
        <v>329</v>
      </c>
      <c r="D167" s="110">
        <v>9</v>
      </c>
      <c r="E167" s="50">
        <v>3299</v>
      </c>
      <c r="F167" s="38" t="s">
        <v>147</v>
      </c>
      <c r="G167" s="39"/>
      <c r="H167" s="111">
        <v>10000</v>
      </c>
      <c r="I167" s="111"/>
      <c r="J167" s="111"/>
    </row>
    <row r="168" spans="1:10" s="72" customFormat="1" ht="12.75" customHeight="1" x14ac:dyDescent="0.3">
      <c r="A168" s="33"/>
      <c r="B168" s="33"/>
      <c r="C168" s="50">
        <v>329</v>
      </c>
      <c r="D168" s="110">
        <v>10</v>
      </c>
      <c r="E168" s="50">
        <v>3299</v>
      </c>
      <c r="F168" s="38" t="s">
        <v>148</v>
      </c>
      <c r="G168" s="39"/>
      <c r="H168" s="111">
        <v>2000</v>
      </c>
      <c r="I168" s="111"/>
      <c r="J168" s="111"/>
    </row>
    <row r="169" spans="1:10" s="72" customFormat="1" ht="12.75" customHeight="1" x14ac:dyDescent="0.35">
      <c r="A169" s="112" t="s">
        <v>149</v>
      </c>
      <c r="B169" s="41"/>
      <c r="C169" s="41"/>
      <c r="D169" s="41"/>
      <c r="E169" s="41"/>
      <c r="F169" s="113"/>
      <c r="G169" s="114"/>
      <c r="H169" s="114"/>
      <c r="I169" s="114"/>
      <c r="J169" s="114"/>
    </row>
    <row r="170" spans="1:10" s="72" customFormat="1" ht="12.75" customHeight="1" x14ac:dyDescent="0.3">
      <c r="A170" s="29">
        <v>3</v>
      </c>
      <c r="B170" s="29"/>
      <c r="C170" s="61"/>
      <c r="D170" s="61"/>
      <c r="E170" s="61"/>
      <c r="F170" s="62" t="s">
        <v>131</v>
      </c>
      <c r="G170" s="32"/>
      <c r="H170" s="36">
        <f>H171</f>
        <v>0</v>
      </c>
      <c r="I170" s="36"/>
      <c r="J170" s="36"/>
    </row>
    <row r="171" spans="1:10" s="72" customFormat="1" ht="12.75" customHeight="1" x14ac:dyDescent="0.3">
      <c r="A171" s="33"/>
      <c r="B171" s="34">
        <v>32</v>
      </c>
      <c r="C171" s="47"/>
      <c r="D171" s="47"/>
      <c r="E171" s="47"/>
      <c r="F171" s="65" t="s">
        <v>78</v>
      </c>
      <c r="G171" s="36"/>
      <c r="H171" s="36">
        <f>H172</f>
        <v>0</v>
      </c>
      <c r="I171" s="36"/>
      <c r="J171" s="36"/>
    </row>
    <row r="172" spans="1:10" s="72" customFormat="1" ht="12.75" customHeight="1" x14ac:dyDescent="0.3">
      <c r="A172" s="33"/>
      <c r="B172" s="33"/>
      <c r="C172" s="50">
        <v>329</v>
      </c>
      <c r="D172" s="110">
        <v>11</v>
      </c>
      <c r="E172" s="50">
        <v>3299</v>
      </c>
      <c r="F172" s="38" t="s">
        <v>134</v>
      </c>
      <c r="G172" s="39"/>
      <c r="H172" s="39"/>
      <c r="I172" s="39"/>
      <c r="J172" s="39"/>
    </row>
    <row r="173" spans="1:10" s="72" customFormat="1" ht="12.75" customHeight="1" x14ac:dyDescent="0.4">
      <c r="A173" s="71"/>
      <c r="B173" s="71"/>
      <c r="F173" s="73"/>
      <c r="G173" s="74"/>
      <c r="H173" s="74"/>
      <c r="I173" s="74"/>
      <c r="J173" s="74"/>
    </row>
    <row r="174" spans="1:10" s="95" customFormat="1" ht="15" customHeight="1" x14ac:dyDescent="0.4">
      <c r="A174" s="126" t="s">
        <v>150</v>
      </c>
      <c r="B174" s="92"/>
      <c r="C174" s="92"/>
      <c r="D174" s="92"/>
      <c r="E174" s="92"/>
      <c r="F174" s="93" t="s">
        <v>151</v>
      </c>
      <c r="G174" s="94"/>
      <c r="H174" s="94">
        <f>H175+H272+H366</f>
        <v>7377000</v>
      </c>
      <c r="I174" s="94">
        <f>I175+I272+I366</f>
        <v>0</v>
      </c>
      <c r="J174" s="94">
        <f>J175+J272+J366</f>
        <v>0</v>
      </c>
    </row>
    <row r="175" spans="1:10" s="101" customFormat="1" ht="33" customHeight="1" x14ac:dyDescent="0.35">
      <c r="A175" s="127" t="s">
        <v>152</v>
      </c>
      <c r="B175" s="128"/>
      <c r="C175" s="128"/>
      <c r="D175" s="128"/>
      <c r="E175" s="128"/>
      <c r="F175" s="129" t="s">
        <v>151</v>
      </c>
      <c r="G175" s="130"/>
      <c r="H175" s="131">
        <f>H183+H241</f>
        <v>1253500</v>
      </c>
      <c r="I175" s="131">
        <f>I183+I241</f>
        <v>0</v>
      </c>
      <c r="J175" s="131">
        <f>J183+J241</f>
        <v>0</v>
      </c>
    </row>
    <row r="176" spans="1:10" s="101" customFormat="1" ht="14.15" x14ac:dyDescent="0.35">
      <c r="A176" s="132" t="s">
        <v>153</v>
      </c>
      <c r="B176" s="96"/>
      <c r="C176" s="99"/>
      <c r="D176" s="99"/>
      <c r="E176" s="99"/>
      <c r="F176" s="100"/>
      <c r="G176" s="59"/>
      <c r="H176" s="59"/>
    </row>
    <row r="177" spans="1:10" s="101" customFormat="1" ht="14.15" x14ac:dyDescent="0.35">
      <c r="A177" s="132" t="s">
        <v>154</v>
      </c>
      <c r="B177" s="96"/>
      <c r="C177" s="99"/>
      <c r="D177" s="99"/>
      <c r="E177" s="99"/>
      <c r="F177" s="100"/>
      <c r="G177" s="59"/>
      <c r="H177" s="59"/>
    </row>
    <row r="178" spans="1:10" s="101" customFormat="1" ht="14.15" x14ac:dyDescent="0.35">
      <c r="A178" s="99" t="s">
        <v>128</v>
      </c>
      <c r="B178" s="96"/>
      <c r="C178" s="99"/>
      <c r="D178" s="99"/>
      <c r="E178" s="99"/>
      <c r="F178" s="100"/>
      <c r="G178" s="59"/>
      <c r="H178" s="59"/>
    </row>
    <row r="179" spans="1:10" s="101" customFormat="1" ht="15.75" customHeight="1" x14ac:dyDescent="0.35">
      <c r="A179" s="228" t="s">
        <v>155</v>
      </c>
      <c r="B179" s="228"/>
      <c r="C179" s="228"/>
      <c r="D179" s="228"/>
      <c r="E179" s="228"/>
      <c r="F179" s="228"/>
      <c r="G179" s="228"/>
      <c r="H179" s="228"/>
      <c r="I179" s="228"/>
      <c r="J179" s="228"/>
    </row>
    <row r="180" spans="1:10" s="4" customFormat="1" ht="24.9" x14ac:dyDescent="0.3">
      <c r="A180" s="22" t="s">
        <v>30</v>
      </c>
      <c r="B180" s="23" t="s">
        <v>31</v>
      </c>
      <c r="C180" s="23" t="s">
        <v>32</v>
      </c>
      <c r="D180" s="23"/>
      <c r="E180" s="23" t="s">
        <v>33</v>
      </c>
      <c r="F180" s="24" t="s">
        <v>34</v>
      </c>
      <c r="G180" s="25"/>
      <c r="H180" s="25" t="s">
        <v>35</v>
      </c>
      <c r="I180" s="25" t="s">
        <v>36</v>
      </c>
      <c r="J180" s="25" t="s">
        <v>37</v>
      </c>
    </row>
    <row r="181" spans="1:10" s="28" customFormat="1" ht="13.5" customHeight="1" x14ac:dyDescent="0.3">
      <c r="A181" s="222">
        <v>1</v>
      </c>
      <c r="B181" s="222"/>
      <c r="C181" s="222"/>
      <c r="D181" s="222"/>
      <c r="E181" s="222"/>
      <c r="F181" s="26">
        <v>2</v>
      </c>
      <c r="G181" s="27"/>
      <c r="H181" s="27">
        <v>3</v>
      </c>
      <c r="I181" s="27">
        <v>4</v>
      </c>
      <c r="J181" s="27">
        <v>5</v>
      </c>
    </row>
    <row r="182" spans="1:10" s="28" customFormat="1" ht="15" customHeight="1" x14ac:dyDescent="0.35">
      <c r="A182" s="229" t="s">
        <v>156</v>
      </c>
      <c r="B182" s="229"/>
      <c r="C182" s="229"/>
      <c r="D182" s="229"/>
      <c r="E182" s="229"/>
      <c r="F182" s="229"/>
      <c r="G182" s="229"/>
      <c r="H182" s="229"/>
      <c r="I182" s="134"/>
      <c r="J182" s="134"/>
    </row>
    <row r="183" spans="1:10" x14ac:dyDescent="0.3">
      <c r="A183" s="29">
        <v>3</v>
      </c>
      <c r="B183" s="29"/>
      <c r="C183" s="61"/>
      <c r="D183" s="61"/>
      <c r="E183" s="61"/>
      <c r="F183" s="62" t="s">
        <v>67</v>
      </c>
      <c r="G183" s="32"/>
      <c r="H183" s="32">
        <f>H184+H189+H234+H238</f>
        <v>1246500</v>
      </c>
      <c r="I183" s="32"/>
      <c r="J183" s="32"/>
    </row>
    <row r="184" spans="1:10" x14ac:dyDescent="0.3">
      <c r="A184" s="33"/>
      <c r="B184" s="34">
        <v>31</v>
      </c>
      <c r="C184" s="47"/>
      <c r="D184" s="47"/>
      <c r="E184" s="47"/>
      <c r="F184" s="35" t="s">
        <v>68</v>
      </c>
      <c r="G184" s="36"/>
      <c r="H184" s="36">
        <f>H185+H186+H187</f>
        <v>389000</v>
      </c>
      <c r="I184" s="36"/>
      <c r="J184" s="36"/>
    </row>
    <row r="185" spans="1:10" ht="24.9" x14ac:dyDescent="0.3">
      <c r="A185" s="33"/>
      <c r="B185" s="33"/>
      <c r="C185" s="50">
        <v>311</v>
      </c>
      <c r="D185" s="110">
        <v>12</v>
      </c>
      <c r="E185" s="50">
        <v>3111</v>
      </c>
      <c r="F185" s="38" t="s">
        <v>157</v>
      </c>
      <c r="G185" s="39"/>
      <c r="H185" s="39">
        <v>329000</v>
      </c>
      <c r="I185" s="39"/>
      <c r="J185" s="39"/>
    </row>
    <row r="186" spans="1:10" x14ac:dyDescent="0.3">
      <c r="A186" s="33"/>
      <c r="B186" s="33"/>
      <c r="C186" s="50">
        <v>312</v>
      </c>
      <c r="D186" s="110">
        <v>13</v>
      </c>
      <c r="E186" s="50">
        <v>3121</v>
      </c>
      <c r="F186" s="38" t="s">
        <v>158</v>
      </c>
      <c r="G186" s="39"/>
      <c r="H186" s="39">
        <v>10000</v>
      </c>
      <c r="I186" s="39"/>
      <c r="J186" s="39"/>
    </row>
    <row r="187" spans="1:10" x14ac:dyDescent="0.3">
      <c r="A187" s="33"/>
      <c r="B187" s="33"/>
      <c r="C187" s="50">
        <v>313</v>
      </c>
      <c r="D187" s="110">
        <v>14</v>
      </c>
      <c r="E187" s="50">
        <v>3132</v>
      </c>
      <c r="F187" s="38" t="s">
        <v>159</v>
      </c>
      <c r="G187" s="39"/>
      <c r="H187" s="39">
        <v>50000</v>
      </c>
      <c r="I187" s="39"/>
      <c r="J187" s="39"/>
    </row>
    <row r="188" spans="1:10" x14ac:dyDescent="0.3">
      <c r="A188" s="33"/>
      <c r="B188" s="33"/>
      <c r="C188" s="50"/>
      <c r="D188" s="110"/>
      <c r="E188" s="50">
        <v>3133</v>
      </c>
      <c r="F188" s="38" t="s">
        <v>160</v>
      </c>
      <c r="G188" s="39"/>
      <c r="H188" s="39">
        <v>6000</v>
      </c>
      <c r="I188" s="39"/>
      <c r="J188" s="39"/>
    </row>
    <row r="189" spans="1:10" x14ac:dyDescent="0.3">
      <c r="A189" s="33"/>
      <c r="B189" s="34">
        <v>32</v>
      </c>
      <c r="C189" s="47"/>
      <c r="D189" s="135"/>
      <c r="E189" s="47"/>
      <c r="F189" s="35" t="s">
        <v>78</v>
      </c>
      <c r="G189" s="36"/>
      <c r="H189" s="36">
        <f>SUM(H191:H223)</f>
        <v>737500</v>
      </c>
      <c r="I189" s="36"/>
      <c r="J189" s="36"/>
    </row>
    <row r="190" spans="1:10" x14ac:dyDescent="0.3">
      <c r="A190" s="33"/>
      <c r="B190" s="34"/>
      <c r="C190" s="47">
        <v>321</v>
      </c>
      <c r="D190" s="135"/>
      <c r="E190" s="47"/>
      <c r="F190" s="35"/>
      <c r="G190" s="36"/>
      <c r="H190" s="36">
        <f>SUM(H191:H193)</f>
        <v>31000</v>
      </c>
      <c r="I190" s="36"/>
      <c r="J190" s="36"/>
    </row>
    <row r="191" spans="1:10" x14ac:dyDescent="0.3">
      <c r="A191" s="33"/>
      <c r="B191" s="33"/>
      <c r="C191" s="50"/>
      <c r="D191" s="110">
        <v>15</v>
      </c>
      <c r="E191" s="50">
        <v>3211</v>
      </c>
      <c r="F191" s="38" t="s">
        <v>161</v>
      </c>
      <c r="G191" s="39"/>
      <c r="H191" s="39">
        <v>1000</v>
      </c>
      <c r="I191" s="39"/>
      <c r="J191" s="39"/>
    </row>
    <row r="192" spans="1:10" x14ac:dyDescent="0.3">
      <c r="A192" s="33"/>
      <c r="B192" s="33"/>
      <c r="C192" s="50"/>
      <c r="D192" s="110">
        <v>16</v>
      </c>
      <c r="E192" s="50">
        <v>3213</v>
      </c>
      <c r="F192" s="38" t="s">
        <v>162</v>
      </c>
      <c r="G192" s="39"/>
      <c r="H192" s="39">
        <v>5000</v>
      </c>
      <c r="I192" s="39"/>
      <c r="J192" s="39"/>
    </row>
    <row r="193" spans="1:10" x14ac:dyDescent="0.3">
      <c r="A193" s="33"/>
      <c r="B193" s="33"/>
      <c r="C193" s="50"/>
      <c r="D193" s="110">
        <v>17</v>
      </c>
      <c r="E193" s="50">
        <v>3214</v>
      </c>
      <c r="F193" s="38" t="s">
        <v>163</v>
      </c>
      <c r="G193" s="39"/>
      <c r="H193" s="39">
        <v>25000</v>
      </c>
      <c r="I193" s="39"/>
      <c r="J193" s="39"/>
    </row>
    <row r="194" spans="1:10" x14ac:dyDescent="0.3">
      <c r="A194" s="33"/>
      <c r="B194" s="33"/>
      <c r="C194" s="47">
        <v>322</v>
      </c>
      <c r="D194" s="135"/>
      <c r="E194" s="47"/>
      <c r="F194" s="35" t="s">
        <v>80</v>
      </c>
      <c r="G194" s="66"/>
      <c r="H194" s="36">
        <f>SUM(H195:H201)</f>
        <v>100500</v>
      </c>
      <c r="I194" s="66"/>
      <c r="J194" s="66"/>
    </row>
    <row r="195" spans="1:10" x14ac:dyDescent="0.3">
      <c r="A195" s="33"/>
      <c r="B195" s="33"/>
      <c r="C195" s="50"/>
      <c r="D195" s="110">
        <v>18</v>
      </c>
      <c r="E195" s="50">
        <v>3221</v>
      </c>
      <c r="F195" s="38" t="s">
        <v>164</v>
      </c>
      <c r="G195" s="39"/>
      <c r="H195" s="39">
        <v>10000</v>
      </c>
      <c r="I195" s="39"/>
      <c r="J195" s="39"/>
    </row>
    <row r="196" spans="1:10" x14ac:dyDescent="0.3">
      <c r="A196" s="33"/>
      <c r="B196" s="33"/>
      <c r="C196" s="50"/>
      <c r="D196" s="110">
        <v>19</v>
      </c>
      <c r="E196" s="50">
        <v>3222</v>
      </c>
      <c r="F196" s="38" t="s">
        <v>165</v>
      </c>
      <c r="G196" s="39"/>
      <c r="H196" s="39">
        <v>500</v>
      </c>
      <c r="I196" s="39"/>
      <c r="J196" s="39"/>
    </row>
    <row r="197" spans="1:10" x14ac:dyDescent="0.3">
      <c r="A197" s="33"/>
      <c r="B197" s="33"/>
      <c r="C197" s="50"/>
      <c r="D197" s="110">
        <v>20</v>
      </c>
      <c r="E197" s="50">
        <v>3223</v>
      </c>
      <c r="F197" s="38" t="s">
        <v>166</v>
      </c>
      <c r="G197" s="39"/>
      <c r="H197" s="39">
        <v>20000</v>
      </c>
      <c r="I197" s="39"/>
      <c r="J197" s="39"/>
    </row>
    <row r="198" spans="1:10" x14ac:dyDescent="0.3">
      <c r="A198" s="33"/>
      <c r="B198" s="33"/>
      <c r="C198" s="50"/>
      <c r="D198" s="110">
        <v>21</v>
      </c>
      <c r="E198" s="50">
        <v>3223</v>
      </c>
      <c r="F198" s="38" t="s">
        <v>167</v>
      </c>
      <c r="G198" s="39"/>
      <c r="H198" s="39">
        <v>3000</v>
      </c>
      <c r="I198" s="39"/>
      <c r="J198" s="39"/>
    </row>
    <row r="199" spans="1:10" x14ac:dyDescent="0.3">
      <c r="A199" s="33"/>
      <c r="B199" s="33"/>
      <c r="C199" s="50"/>
      <c r="D199" s="110">
        <v>22</v>
      </c>
      <c r="E199" s="50">
        <v>3223</v>
      </c>
      <c r="F199" s="38" t="s">
        <v>168</v>
      </c>
      <c r="G199" s="39"/>
      <c r="H199" s="39">
        <v>2000</v>
      </c>
      <c r="I199" s="39"/>
      <c r="J199" s="39"/>
    </row>
    <row r="200" spans="1:10" x14ac:dyDescent="0.3">
      <c r="A200" s="33"/>
      <c r="B200" s="33"/>
      <c r="C200" s="50"/>
      <c r="D200" s="110">
        <v>23</v>
      </c>
      <c r="E200" s="50">
        <v>3223</v>
      </c>
      <c r="F200" s="38" t="s">
        <v>169</v>
      </c>
      <c r="G200" s="39"/>
      <c r="H200" s="39">
        <v>45000</v>
      </c>
      <c r="I200" s="39"/>
      <c r="J200" s="39"/>
    </row>
    <row r="201" spans="1:10" x14ac:dyDescent="0.3">
      <c r="A201" s="33"/>
      <c r="B201" s="33"/>
      <c r="C201" s="50"/>
      <c r="D201" s="110">
        <v>24</v>
      </c>
      <c r="E201" s="50">
        <v>3225</v>
      </c>
      <c r="F201" s="38" t="s">
        <v>170</v>
      </c>
      <c r="G201" s="39"/>
      <c r="H201" s="39">
        <v>20000</v>
      </c>
      <c r="I201" s="39"/>
      <c r="J201" s="39"/>
    </row>
    <row r="202" spans="1:10" x14ac:dyDescent="0.3">
      <c r="A202" s="33"/>
      <c r="B202" s="33"/>
      <c r="C202" s="47">
        <v>323</v>
      </c>
      <c r="D202" s="135"/>
      <c r="E202" s="47"/>
      <c r="F202" s="35" t="s">
        <v>81</v>
      </c>
      <c r="G202" s="66"/>
      <c r="H202" s="36">
        <f>SUM(H203:H219)</f>
        <v>225000</v>
      </c>
      <c r="I202" s="66"/>
      <c r="J202" s="66"/>
    </row>
    <row r="203" spans="1:10" x14ac:dyDescent="0.3">
      <c r="A203" s="33"/>
      <c r="B203" s="33"/>
      <c r="C203" s="50"/>
      <c r="D203" s="110">
        <v>25</v>
      </c>
      <c r="E203" s="50">
        <v>3231</v>
      </c>
      <c r="F203" s="38" t="s">
        <v>171</v>
      </c>
      <c r="G203" s="39"/>
      <c r="H203" s="39">
        <v>6000</v>
      </c>
      <c r="I203" s="39"/>
      <c r="J203" s="39"/>
    </row>
    <row r="204" spans="1:10" x14ac:dyDescent="0.3">
      <c r="A204" s="33"/>
      <c r="B204" s="33"/>
      <c r="C204" s="50"/>
      <c r="D204" s="110">
        <v>26</v>
      </c>
      <c r="E204" s="50">
        <v>3231</v>
      </c>
      <c r="F204" s="38" t="s">
        <v>172</v>
      </c>
      <c r="G204" s="39"/>
      <c r="H204" s="39">
        <v>7000</v>
      </c>
      <c r="I204" s="39"/>
      <c r="J204" s="39"/>
    </row>
    <row r="205" spans="1:10" x14ac:dyDescent="0.3">
      <c r="A205" s="33"/>
      <c r="B205" s="33"/>
      <c r="C205" s="50"/>
      <c r="D205" s="110">
        <v>27</v>
      </c>
      <c r="E205" s="50">
        <v>3231</v>
      </c>
      <c r="F205" s="38" t="s">
        <v>173</v>
      </c>
      <c r="G205" s="39"/>
      <c r="H205" s="39">
        <v>2000</v>
      </c>
      <c r="I205" s="39"/>
      <c r="J205" s="39"/>
    </row>
    <row r="206" spans="1:10" x14ac:dyDescent="0.3">
      <c r="A206" s="33"/>
      <c r="B206" s="33"/>
      <c r="C206" s="50"/>
      <c r="D206" s="110">
        <v>28</v>
      </c>
      <c r="E206" s="50">
        <v>3232</v>
      </c>
      <c r="F206" s="38" t="s">
        <v>174</v>
      </c>
      <c r="G206" s="39"/>
      <c r="H206" s="39">
        <v>6000</v>
      </c>
      <c r="I206" s="39"/>
      <c r="J206" s="39"/>
    </row>
    <row r="207" spans="1:10" x14ac:dyDescent="0.3">
      <c r="A207" s="33"/>
      <c r="B207" s="33"/>
      <c r="C207" s="50"/>
      <c r="D207" s="110">
        <v>29</v>
      </c>
      <c r="E207" s="50">
        <v>3233</v>
      </c>
      <c r="F207" s="38" t="s">
        <v>175</v>
      </c>
      <c r="G207" s="39"/>
      <c r="H207" s="39">
        <v>10000</v>
      </c>
      <c r="I207" s="39"/>
      <c r="J207" s="39"/>
    </row>
    <row r="208" spans="1:10" x14ac:dyDescent="0.3">
      <c r="A208" s="33"/>
      <c r="B208" s="33"/>
      <c r="C208" s="50"/>
      <c r="D208" s="110">
        <v>30</v>
      </c>
      <c r="E208" s="50">
        <v>3233</v>
      </c>
      <c r="F208" s="38" t="s">
        <v>176</v>
      </c>
      <c r="G208" s="39"/>
      <c r="H208" s="39">
        <v>5500</v>
      </c>
      <c r="I208" s="39"/>
      <c r="J208" s="39"/>
    </row>
    <row r="209" spans="1:10" x14ac:dyDescent="0.3">
      <c r="A209" s="33"/>
      <c r="B209" s="33"/>
      <c r="C209" s="50"/>
      <c r="D209" s="110">
        <v>31</v>
      </c>
      <c r="E209" s="50">
        <v>3233</v>
      </c>
      <c r="F209" s="38" t="s">
        <v>177</v>
      </c>
      <c r="G209" s="39"/>
      <c r="H209" s="39">
        <v>5000</v>
      </c>
      <c r="I209" s="39"/>
      <c r="J209" s="39"/>
    </row>
    <row r="210" spans="1:10" x14ac:dyDescent="0.3">
      <c r="A210" s="33"/>
      <c r="B210" s="33"/>
      <c r="C210" s="50"/>
      <c r="D210" s="110">
        <v>32</v>
      </c>
      <c r="E210" s="50">
        <v>3237</v>
      </c>
      <c r="F210" s="38" t="s">
        <v>178</v>
      </c>
      <c r="G210" s="39"/>
      <c r="H210" s="39">
        <v>20000</v>
      </c>
      <c r="I210" s="39"/>
      <c r="J210" s="39"/>
    </row>
    <row r="211" spans="1:10" x14ac:dyDescent="0.3">
      <c r="A211" s="33"/>
      <c r="B211" s="33"/>
      <c r="C211" s="50"/>
      <c r="D211" s="110">
        <v>33</v>
      </c>
      <c r="E211" s="50">
        <v>3237</v>
      </c>
      <c r="F211" s="38" t="s">
        <v>179</v>
      </c>
      <c r="G211" s="39"/>
      <c r="H211" s="39">
        <v>40000</v>
      </c>
      <c r="I211" s="39"/>
      <c r="J211" s="39"/>
    </row>
    <row r="212" spans="1:10" x14ac:dyDescent="0.3">
      <c r="A212" s="33"/>
      <c r="B212" s="33"/>
      <c r="C212" s="50"/>
      <c r="D212" s="110">
        <v>34</v>
      </c>
      <c r="E212" s="50">
        <v>3237</v>
      </c>
      <c r="F212" s="38" t="s">
        <v>180</v>
      </c>
      <c r="G212" s="39"/>
      <c r="H212" s="39">
        <v>30000</v>
      </c>
      <c r="I212" s="39"/>
      <c r="J212" s="39"/>
    </row>
    <row r="213" spans="1:10" x14ac:dyDescent="0.3">
      <c r="A213" s="33"/>
      <c r="B213" s="33"/>
      <c r="C213" s="50"/>
      <c r="D213" s="110">
        <v>35</v>
      </c>
      <c r="E213" s="50">
        <v>3237</v>
      </c>
      <c r="F213" s="38" t="s">
        <v>181</v>
      </c>
      <c r="G213" s="39"/>
      <c r="H213" s="39">
        <v>30000</v>
      </c>
      <c r="I213" s="39"/>
      <c r="J213" s="39"/>
    </row>
    <row r="214" spans="1:10" x14ac:dyDescent="0.3">
      <c r="A214" s="33"/>
      <c r="B214" s="33"/>
      <c r="C214" s="50"/>
      <c r="D214" s="110">
        <v>36</v>
      </c>
      <c r="E214" s="50">
        <v>3238</v>
      </c>
      <c r="F214" s="38" t="s">
        <v>182</v>
      </c>
      <c r="G214" s="39"/>
      <c r="H214" s="39">
        <v>3500</v>
      </c>
      <c r="I214" s="39"/>
      <c r="J214" s="39"/>
    </row>
    <row r="215" spans="1:10" x14ac:dyDescent="0.3">
      <c r="A215" s="33"/>
      <c r="B215" s="33"/>
      <c r="C215" s="50"/>
      <c r="D215" s="110">
        <v>37</v>
      </c>
      <c r="E215" s="50">
        <v>3238</v>
      </c>
      <c r="F215" s="38" t="s">
        <v>183</v>
      </c>
      <c r="G215" s="39"/>
      <c r="H215" s="39">
        <v>3500</v>
      </c>
      <c r="I215" s="39"/>
      <c r="J215" s="39"/>
    </row>
    <row r="216" spans="1:10" x14ac:dyDescent="0.3">
      <c r="A216" s="33"/>
      <c r="B216" s="33"/>
      <c r="C216" s="50"/>
      <c r="D216" s="110">
        <v>38</v>
      </c>
      <c r="E216" s="50">
        <v>3239</v>
      </c>
      <c r="F216" s="38" t="s">
        <v>184</v>
      </c>
      <c r="G216" s="39"/>
      <c r="H216" s="39">
        <v>5000</v>
      </c>
      <c r="I216" s="39"/>
      <c r="J216" s="39"/>
    </row>
    <row r="217" spans="1:10" x14ac:dyDescent="0.3">
      <c r="A217" s="33"/>
      <c r="B217" s="33"/>
      <c r="C217" s="50"/>
      <c r="D217" s="110">
        <v>39</v>
      </c>
      <c r="E217" s="50">
        <v>3239</v>
      </c>
      <c r="F217" s="38" t="s">
        <v>185</v>
      </c>
      <c r="G217" s="39"/>
      <c r="H217" s="39">
        <v>1500</v>
      </c>
      <c r="I217" s="39"/>
      <c r="J217" s="39"/>
    </row>
    <row r="218" spans="1:10" ht="24.9" x14ac:dyDescent="0.3">
      <c r="A218" s="33"/>
      <c r="B218" s="33"/>
      <c r="C218" s="50"/>
      <c r="D218" s="110">
        <v>40</v>
      </c>
      <c r="E218" s="50">
        <v>3239</v>
      </c>
      <c r="F218" s="38" t="s">
        <v>186</v>
      </c>
      <c r="G218" s="39"/>
      <c r="H218" s="39">
        <v>10000</v>
      </c>
      <c r="I218" s="39"/>
      <c r="J218" s="39"/>
    </row>
    <row r="219" spans="1:10" x14ac:dyDescent="0.3">
      <c r="A219" s="33"/>
      <c r="B219" s="33"/>
      <c r="C219" s="50"/>
      <c r="D219" s="110">
        <v>41</v>
      </c>
      <c r="E219" s="50">
        <v>3239</v>
      </c>
      <c r="F219" s="38" t="s">
        <v>187</v>
      </c>
      <c r="G219" s="39"/>
      <c r="H219" s="39">
        <v>40000</v>
      </c>
      <c r="I219" s="39"/>
      <c r="J219" s="39"/>
    </row>
    <row r="220" spans="1:10" x14ac:dyDescent="0.3">
      <c r="A220" s="33"/>
      <c r="B220" s="33"/>
      <c r="C220" s="34">
        <v>324</v>
      </c>
      <c r="D220" s="34"/>
      <c r="E220" s="34"/>
      <c r="F220" s="35" t="s">
        <v>188</v>
      </c>
      <c r="G220" s="66"/>
      <c r="H220" s="36">
        <f>SUM(H221)</f>
        <v>12000</v>
      </c>
      <c r="I220" s="66"/>
      <c r="J220" s="66"/>
    </row>
    <row r="221" spans="1:10" ht="24.9" x14ac:dyDescent="0.3">
      <c r="A221" s="33"/>
      <c r="B221" s="33"/>
      <c r="C221" s="50"/>
      <c r="D221" s="110">
        <v>42</v>
      </c>
      <c r="E221" s="50">
        <v>3241</v>
      </c>
      <c r="F221" s="38" t="s">
        <v>189</v>
      </c>
      <c r="G221" s="39"/>
      <c r="H221" s="39">
        <v>12000</v>
      </c>
      <c r="I221" s="39"/>
      <c r="J221" s="39"/>
    </row>
    <row r="222" spans="1:10" x14ac:dyDescent="0.3">
      <c r="A222" s="33"/>
      <c r="B222" s="33"/>
      <c r="C222" s="34">
        <v>329</v>
      </c>
      <c r="D222" s="135"/>
      <c r="E222" s="34"/>
      <c r="F222" s="35" t="s">
        <v>134</v>
      </c>
      <c r="G222" s="66"/>
      <c r="H222" s="36">
        <f>SUM(H223:H229)</f>
        <v>30000</v>
      </c>
      <c r="I222" s="66"/>
      <c r="J222" s="66"/>
    </row>
    <row r="223" spans="1:10" x14ac:dyDescent="0.3">
      <c r="A223" s="33"/>
      <c r="B223" s="33"/>
      <c r="C223" s="50"/>
      <c r="D223" s="110">
        <v>43</v>
      </c>
      <c r="E223" s="50">
        <v>3292</v>
      </c>
      <c r="F223" s="38" t="s">
        <v>190</v>
      </c>
      <c r="G223" s="39"/>
      <c r="H223" s="39">
        <v>1500</v>
      </c>
      <c r="I223" s="39"/>
      <c r="J223" s="39"/>
    </row>
    <row r="224" spans="1:10" x14ac:dyDescent="0.3">
      <c r="A224" s="33"/>
      <c r="B224" s="33"/>
      <c r="C224" s="50"/>
      <c r="D224" s="110">
        <v>44</v>
      </c>
      <c r="E224" s="50">
        <v>3293</v>
      </c>
      <c r="F224" s="38" t="s">
        <v>191</v>
      </c>
      <c r="G224" s="39"/>
      <c r="H224" s="39">
        <v>15000</v>
      </c>
      <c r="I224" s="39"/>
      <c r="J224" s="39"/>
    </row>
    <row r="225" spans="1:10" x14ac:dyDescent="0.3">
      <c r="A225" s="33"/>
      <c r="B225" s="33"/>
      <c r="C225" s="50"/>
      <c r="D225" s="110">
        <v>45</v>
      </c>
      <c r="E225" s="50">
        <v>3294</v>
      </c>
      <c r="F225" s="38" t="s">
        <v>192</v>
      </c>
      <c r="G225" s="39"/>
      <c r="H225" s="39">
        <v>2000</v>
      </c>
      <c r="I225" s="39"/>
      <c r="J225" s="39"/>
    </row>
    <row r="226" spans="1:10" x14ac:dyDescent="0.3">
      <c r="A226" s="33"/>
      <c r="B226" s="33"/>
      <c r="C226" s="50"/>
      <c r="D226" s="110">
        <v>46</v>
      </c>
      <c r="E226" s="50">
        <v>3295</v>
      </c>
      <c r="F226" s="38" t="s">
        <v>193</v>
      </c>
      <c r="G226" s="39"/>
      <c r="H226" s="39">
        <v>2000</v>
      </c>
      <c r="I226" s="39"/>
      <c r="J226" s="39"/>
    </row>
    <row r="227" spans="1:10" x14ac:dyDescent="0.3">
      <c r="A227" s="33"/>
      <c r="B227" s="33"/>
      <c r="C227" s="50"/>
      <c r="D227" s="110">
        <v>47</v>
      </c>
      <c r="E227" s="50">
        <v>3299</v>
      </c>
      <c r="F227" s="38" t="s">
        <v>194</v>
      </c>
      <c r="G227" s="39"/>
      <c r="H227" s="39">
        <v>2000</v>
      </c>
      <c r="I227" s="39"/>
      <c r="J227" s="39"/>
    </row>
    <row r="228" spans="1:10" x14ac:dyDescent="0.3">
      <c r="A228" s="33"/>
      <c r="B228" s="33"/>
      <c r="C228" s="50"/>
      <c r="D228" s="110">
        <v>48</v>
      </c>
      <c r="E228" s="50">
        <v>3299</v>
      </c>
      <c r="F228" s="38" t="s">
        <v>195</v>
      </c>
      <c r="G228" s="39"/>
      <c r="H228" s="39">
        <v>3500</v>
      </c>
      <c r="I228" s="39"/>
      <c r="J228" s="39"/>
    </row>
    <row r="229" spans="1:10" x14ac:dyDescent="0.3">
      <c r="A229" s="33"/>
      <c r="B229" s="33"/>
      <c r="C229" s="50"/>
      <c r="D229" s="110">
        <v>49</v>
      </c>
      <c r="E229" s="50">
        <v>3299</v>
      </c>
      <c r="F229" s="38" t="s">
        <v>83</v>
      </c>
      <c r="G229" s="39"/>
      <c r="H229" s="39">
        <v>4000</v>
      </c>
      <c r="I229" s="39"/>
      <c r="J229" s="39"/>
    </row>
    <row r="230" spans="1:10" x14ac:dyDescent="0.3">
      <c r="A230" s="33"/>
      <c r="B230" s="41"/>
      <c r="C230" s="34">
        <v>343</v>
      </c>
      <c r="D230" s="135"/>
      <c r="E230" s="47"/>
      <c r="F230" s="35" t="s">
        <v>86</v>
      </c>
      <c r="G230" s="36"/>
      <c r="H230" s="36">
        <f>SUM(H231:H233)</f>
        <v>21000</v>
      </c>
      <c r="I230" s="66"/>
      <c r="J230" s="66"/>
    </row>
    <row r="231" spans="1:10" x14ac:dyDescent="0.3">
      <c r="A231" s="33"/>
      <c r="B231" s="33"/>
      <c r="C231" s="50"/>
      <c r="D231" s="110">
        <v>50</v>
      </c>
      <c r="E231" s="50">
        <v>3431</v>
      </c>
      <c r="F231" s="38" t="s">
        <v>196</v>
      </c>
      <c r="G231" s="39"/>
      <c r="H231" s="39">
        <v>10000</v>
      </c>
      <c r="I231" s="39"/>
      <c r="J231" s="39"/>
    </row>
    <row r="232" spans="1:10" x14ac:dyDescent="0.3">
      <c r="A232" s="33"/>
      <c r="B232" s="33"/>
      <c r="C232" s="50"/>
      <c r="D232" s="110">
        <v>51</v>
      </c>
      <c r="E232" s="50">
        <v>3431</v>
      </c>
      <c r="F232" s="38" t="s">
        <v>197</v>
      </c>
      <c r="G232" s="39"/>
      <c r="H232" s="39">
        <v>10000</v>
      </c>
      <c r="I232" s="39"/>
      <c r="J232" s="39"/>
    </row>
    <row r="233" spans="1:10" x14ac:dyDescent="0.3">
      <c r="A233" s="33"/>
      <c r="B233" s="33"/>
      <c r="C233" s="50"/>
      <c r="D233" s="110">
        <v>52</v>
      </c>
      <c r="E233" s="50">
        <v>3434</v>
      </c>
      <c r="F233" s="38" t="s">
        <v>198</v>
      </c>
      <c r="G233" s="39"/>
      <c r="H233" s="39">
        <v>1000</v>
      </c>
      <c r="I233" s="39"/>
      <c r="J233" s="39"/>
    </row>
    <row r="234" spans="1:10" x14ac:dyDescent="0.3">
      <c r="A234" s="33"/>
      <c r="B234" s="34">
        <v>36</v>
      </c>
      <c r="C234" s="34"/>
      <c r="D234" s="135"/>
      <c r="E234" s="34"/>
      <c r="F234" s="35" t="s">
        <v>89</v>
      </c>
      <c r="G234" s="36"/>
      <c r="H234" s="36">
        <f>SUM(H235)</f>
        <v>70000</v>
      </c>
      <c r="I234" s="36"/>
      <c r="J234" s="36"/>
    </row>
    <row r="235" spans="1:10" x14ac:dyDescent="0.3">
      <c r="A235" s="33"/>
      <c r="B235" s="34"/>
      <c r="C235" s="34">
        <v>363</v>
      </c>
      <c r="D235" s="135"/>
      <c r="E235" s="34"/>
      <c r="F235" s="35" t="s">
        <v>199</v>
      </c>
      <c r="G235" s="36"/>
      <c r="H235" s="36">
        <f>SUM(H236:H238)</f>
        <v>70000</v>
      </c>
      <c r="I235" s="36"/>
      <c r="J235" s="36"/>
    </row>
    <row r="236" spans="1:10" x14ac:dyDescent="0.3">
      <c r="A236" s="33"/>
      <c r="B236" s="33"/>
      <c r="C236" s="50"/>
      <c r="D236" s="110">
        <v>53</v>
      </c>
      <c r="E236" s="50">
        <v>3631</v>
      </c>
      <c r="F236" s="38" t="s">
        <v>200</v>
      </c>
      <c r="G236" s="39"/>
      <c r="H236" s="39">
        <v>15000</v>
      </c>
      <c r="I236" s="39"/>
      <c r="J236" s="39"/>
    </row>
    <row r="237" spans="1:10" x14ac:dyDescent="0.3">
      <c r="A237" s="33"/>
      <c r="B237" s="33"/>
      <c r="C237" s="50"/>
      <c r="D237" s="110">
        <v>54</v>
      </c>
      <c r="E237" s="50">
        <v>3631</v>
      </c>
      <c r="F237" s="38" t="s">
        <v>201</v>
      </c>
      <c r="G237" s="39"/>
      <c r="H237" s="39">
        <v>5000</v>
      </c>
      <c r="I237" s="39"/>
      <c r="J237" s="39"/>
    </row>
    <row r="238" spans="1:10" x14ac:dyDescent="0.3">
      <c r="A238" s="33"/>
      <c r="B238" s="34">
        <v>38</v>
      </c>
      <c r="C238" s="47"/>
      <c r="D238" s="135"/>
      <c r="E238" s="47"/>
      <c r="F238" s="35" t="s">
        <v>202</v>
      </c>
      <c r="G238" s="36"/>
      <c r="H238" s="36">
        <f>H239</f>
        <v>50000</v>
      </c>
      <c r="I238" s="36"/>
      <c r="J238" s="36"/>
    </row>
    <row r="239" spans="1:10" x14ac:dyDescent="0.3">
      <c r="A239" s="33"/>
      <c r="B239" s="41"/>
      <c r="C239" s="34">
        <v>381</v>
      </c>
      <c r="D239" s="135"/>
      <c r="E239" s="34"/>
      <c r="F239" s="35" t="s">
        <v>94</v>
      </c>
      <c r="G239" s="36"/>
      <c r="H239" s="36">
        <f>H240</f>
        <v>50000</v>
      </c>
      <c r="I239" s="36"/>
      <c r="J239" s="36"/>
    </row>
    <row r="240" spans="1:10" x14ac:dyDescent="0.3">
      <c r="A240" s="33"/>
      <c r="B240" s="33"/>
      <c r="C240" s="50"/>
      <c r="D240" s="110">
        <v>55</v>
      </c>
      <c r="E240" s="50">
        <v>3811</v>
      </c>
      <c r="F240" s="38" t="s">
        <v>203</v>
      </c>
      <c r="G240" s="39"/>
      <c r="H240" s="39">
        <v>50000</v>
      </c>
      <c r="I240" s="39"/>
      <c r="J240" s="39"/>
    </row>
    <row r="241" spans="1:10" x14ac:dyDescent="0.3">
      <c r="A241" s="33">
        <v>4</v>
      </c>
      <c r="B241" s="33"/>
      <c r="C241" s="47"/>
      <c r="D241" s="135"/>
      <c r="E241" s="47"/>
      <c r="F241" s="35" t="s">
        <v>204</v>
      </c>
      <c r="G241" s="66"/>
      <c r="H241" s="36">
        <f>H242</f>
        <v>7000</v>
      </c>
      <c r="I241" s="66"/>
      <c r="J241" s="66"/>
    </row>
    <row r="242" spans="1:10" x14ac:dyDescent="0.3">
      <c r="A242" s="33"/>
      <c r="B242" s="34">
        <v>42</v>
      </c>
      <c r="C242" s="47"/>
      <c r="D242" s="135"/>
      <c r="E242" s="47"/>
      <c r="F242" s="35" t="s">
        <v>205</v>
      </c>
      <c r="G242" s="36"/>
      <c r="H242" s="36">
        <f>H256+H243</f>
        <v>7000</v>
      </c>
      <c r="I242" s="36"/>
      <c r="J242" s="36"/>
    </row>
    <row r="243" spans="1:10" x14ac:dyDescent="0.3">
      <c r="A243" s="33"/>
      <c r="B243" s="41"/>
      <c r="C243" s="50">
        <v>426</v>
      </c>
      <c r="D243" s="110">
        <v>56</v>
      </c>
      <c r="E243" s="50">
        <v>4262</v>
      </c>
      <c r="F243" s="38" t="s">
        <v>206</v>
      </c>
      <c r="G243" s="46"/>
      <c r="H243" s="39">
        <v>5000</v>
      </c>
      <c r="I243" s="39"/>
      <c r="J243" s="39"/>
    </row>
    <row r="244" spans="1:10" ht="14.15" x14ac:dyDescent="0.35">
      <c r="A244" s="136" t="s">
        <v>207</v>
      </c>
      <c r="B244" s="55"/>
      <c r="C244" s="56"/>
      <c r="D244" s="56"/>
      <c r="E244" s="56"/>
      <c r="F244" s="137"/>
      <c r="G244" s="138"/>
      <c r="H244" s="138"/>
      <c r="I244" s="138"/>
      <c r="J244" s="138"/>
    </row>
    <row r="245" spans="1:10" ht="14.15" x14ac:dyDescent="0.35">
      <c r="A245" s="99" t="s">
        <v>208</v>
      </c>
      <c r="B245" s="99"/>
      <c r="C245" s="99"/>
      <c r="D245" s="99"/>
      <c r="E245" s="99"/>
      <c r="F245" s="100"/>
      <c r="G245" s="94"/>
      <c r="H245" s="94">
        <f>H250+H258</f>
        <v>119000</v>
      </c>
      <c r="I245" s="94">
        <f>I250+I258</f>
        <v>0</v>
      </c>
      <c r="J245" s="94">
        <f>J250+J258</f>
        <v>0</v>
      </c>
    </row>
    <row r="246" spans="1:10" ht="14.15" x14ac:dyDescent="0.35">
      <c r="A246" s="101" t="s">
        <v>209</v>
      </c>
      <c r="B246" s="101"/>
      <c r="C246" s="101"/>
      <c r="D246" s="101"/>
      <c r="E246" s="101"/>
      <c r="F246" s="139"/>
      <c r="G246" s="59"/>
      <c r="I246" s="3"/>
      <c r="J246" s="3"/>
    </row>
    <row r="247" spans="1:10" ht="14.15" x14ac:dyDescent="0.35">
      <c r="A247" s="101" t="s">
        <v>210</v>
      </c>
      <c r="B247" s="101"/>
      <c r="C247" s="101"/>
      <c r="D247" s="101"/>
      <c r="E247" s="101"/>
      <c r="F247" s="139"/>
      <c r="G247" s="59"/>
      <c r="I247" s="3"/>
      <c r="J247" s="3"/>
    </row>
    <row r="248" spans="1:10" ht="14.15" x14ac:dyDescent="0.35">
      <c r="A248" s="228" t="s">
        <v>211</v>
      </c>
      <c r="B248" s="228"/>
      <c r="C248" s="228"/>
      <c r="D248" s="228"/>
      <c r="E248" s="228"/>
      <c r="F248" s="228"/>
      <c r="G248" s="228"/>
      <c r="H248" s="228"/>
      <c r="I248" s="228"/>
      <c r="J248" s="228"/>
    </row>
    <row r="249" spans="1:10" ht="14.15" x14ac:dyDescent="0.35">
      <c r="A249" s="140" t="s">
        <v>212</v>
      </c>
      <c r="B249" s="141"/>
      <c r="C249" s="141"/>
      <c r="D249" s="141"/>
      <c r="E249" s="141"/>
      <c r="F249" s="141"/>
      <c r="G249" s="142"/>
      <c r="H249" s="142"/>
      <c r="I249" s="142"/>
      <c r="J249" s="142"/>
    </row>
    <row r="250" spans="1:10" x14ac:dyDescent="0.3">
      <c r="A250" s="29">
        <v>3</v>
      </c>
      <c r="B250" s="29"/>
      <c r="C250" s="61"/>
      <c r="D250" s="61"/>
      <c r="E250" s="61"/>
      <c r="F250" s="62" t="s">
        <v>131</v>
      </c>
      <c r="G250" s="32"/>
      <c r="H250" s="32">
        <f>H251+H254</f>
        <v>75000</v>
      </c>
      <c r="I250" s="32"/>
      <c r="J250" s="32"/>
    </row>
    <row r="251" spans="1:10" x14ac:dyDescent="0.3">
      <c r="A251" s="33"/>
      <c r="B251" s="34">
        <v>32</v>
      </c>
      <c r="C251" s="34"/>
      <c r="D251" s="34"/>
      <c r="E251" s="34"/>
      <c r="F251" s="35" t="s">
        <v>138</v>
      </c>
      <c r="G251" s="36"/>
      <c r="H251" s="36">
        <f>H252</f>
        <v>10000</v>
      </c>
      <c r="I251" s="36"/>
      <c r="J251" s="36"/>
    </row>
    <row r="252" spans="1:10" ht="14.15" x14ac:dyDescent="0.35">
      <c r="A252" s="133"/>
      <c r="B252" s="133"/>
      <c r="C252" s="50">
        <v>322</v>
      </c>
      <c r="D252" s="110">
        <v>57</v>
      </c>
      <c r="E252" s="50">
        <v>3227</v>
      </c>
      <c r="F252" s="38" t="s">
        <v>213</v>
      </c>
      <c r="G252" s="39"/>
      <c r="H252" s="39">
        <v>10000</v>
      </c>
      <c r="I252" s="39"/>
      <c r="J252" s="39"/>
    </row>
    <row r="253" spans="1:10" ht="14.15" x14ac:dyDescent="0.35">
      <c r="A253" s="133"/>
      <c r="B253" s="34">
        <v>38</v>
      </c>
      <c r="C253" s="47"/>
      <c r="D253" s="135"/>
      <c r="E253" s="47"/>
      <c r="F253" s="65" t="s">
        <v>202</v>
      </c>
      <c r="G253" s="36"/>
      <c r="H253" s="36">
        <f>SUM(H254:H256)</f>
        <v>77000</v>
      </c>
      <c r="I253" s="36">
        <f>SUM(I254:I256)</f>
        <v>0</v>
      </c>
      <c r="J253" s="36">
        <f>SUM(J254:J256)</f>
        <v>0</v>
      </c>
    </row>
    <row r="254" spans="1:10" ht="14.15" x14ac:dyDescent="0.35">
      <c r="A254" s="133"/>
      <c r="B254" s="41"/>
      <c r="C254" s="50">
        <v>381</v>
      </c>
      <c r="D254" s="110">
        <v>58</v>
      </c>
      <c r="E254" s="50">
        <v>3811</v>
      </c>
      <c r="F254" s="38" t="s">
        <v>214</v>
      </c>
      <c r="G254" s="46"/>
      <c r="H254" s="39">
        <v>65000</v>
      </c>
      <c r="I254" s="39"/>
      <c r="J254" s="39"/>
    </row>
    <row r="255" spans="1:10" ht="14.15" x14ac:dyDescent="0.35">
      <c r="A255" s="133"/>
      <c r="B255" s="41"/>
      <c r="C255" s="50"/>
      <c r="D255" s="110">
        <v>59</v>
      </c>
      <c r="E255" s="50">
        <v>3811</v>
      </c>
      <c r="F255" s="38" t="s">
        <v>215</v>
      </c>
      <c r="G255" s="46"/>
      <c r="H255" s="39">
        <v>10000</v>
      </c>
      <c r="I255" s="39"/>
      <c r="J255" s="39"/>
    </row>
    <row r="256" spans="1:10" ht="14.15" x14ac:dyDescent="0.35">
      <c r="A256" s="133"/>
      <c r="B256" s="41"/>
      <c r="C256" s="50"/>
      <c r="D256" s="110">
        <v>60</v>
      </c>
      <c r="E256" s="50">
        <v>3811</v>
      </c>
      <c r="F256" s="38" t="s">
        <v>216</v>
      </c>
      <c r="G256" s="46"/>
      <c r="H256" s="39">
        <v>2000</v>
      </c>
      <c r="I256" s="39"/>
      <c r="J256" s="39"/>
    </row>
    <row r="257" spans="1:10" ht="14.15" x14ac:dyDescent="0.35">
      <c r="A257" s="140" t="s">
        <v>217</v>
      </c>
      <c r="B257" s="141"/>
      <c r="C257" s="141"/>
      <c r="D257" s="141"/>
      <c r="E257" s="141"/>
      <c r="F257" s="141"/>
      <c r="G257" s="142"/>
      <c r="H257" s="142"/>
      <c r="I257" s="142"/>
      <c r="J257" s="142"/>
    </row>
    <row r="258" spans="1:10" x14ac:dyDescent="0.3">
      <c r="A258" s="29">
        <v>3</v>
      </c>
      <c r="B258" s="29"/>
      <c r="C258" s="61"/>
      <c r="D258" s="61"/>
      <c r="E258" s="61"/>
      <c r="F258" s="62" t="s">
        <v>131</v>
      </c>
      <c r="G258" s="32"/>
      <c r="H258" s="32">
        <f>H259</f>
        <v>44000</v>
      </c>
      <c r="I258" s="32"/>
      <c r="J258" s="32"/>
    </row>
    <row r="259" spans="1:10" x14ac:dyDescent="0.3">
      <c r="A259" s="33"/>
      <c r="B259" s="34">
        <v>32</v>
      </c>
      <c r="C259" s="34"/>
      <c r="D259" s="34"/>
      <c r="E259" s="34"/>
      <c r="F259" s="35" t="s">
        <v>138</v>
      </c>
      <c r="G259" s="36"/>
      <c r="H259" s="36">
        <f>H260+H263+H269</f>
        <v>44000</v>
      </c>
      <c r="I259" s="36"/>
      <c r="J259" s="36"/>
    </row>
    <row r="260" spans="1:10" x14ac:dyDescent="0.3">
      <c r="A260" s="33"/>
      <c r="B260" s="34"/>
      <c r="C260" s="34">
        <v>322</v>
      </c>
      <c r="D260" s="34"/>
      <c r="E260" s="34"/>
      <c r="F260" s="35" t="s">
        <v>80</v>
      </c>
      <c r="G260" s="36"/>
      <c r="H260" s="36">
        <f>SUM(H261:H262)</f>
        <v>6500</v>
      </c>
      <c r="I260" s="36"/>
      <c r="J260" s="36"/>
    </row>
    <row r="261" spans="1:10" ht="14.15" x14ac:dyDescent="0.35">
      <c r="A261" s="133"/>
      <c r="B261" s="41"/>
      <c r="C261" s="50"/>
      <c r="D261" s="110">
        <v>61</v>
      </c>
      <c r="E261" s="50">
        <v>3221</v>
      </c>
      <c r="F261" s="38" t="s">
        <v>218</v>
      </c>
      <c r="G261" s="46"/>
      <c r="H261" s="39">
        <v>1500</v>
      </c>
      <c r="I261" s="39"/>
      <c r="J261" s="39"/>
    </row>
    <row r="262" spans="1:10" ht="25.3" x14ac:dyDescent="0.35">
      <c r="A262" s="133"/>
      <c r="B262" s="41"/>
      <c r="C262" s="50"/>
      <c r="D262" s="110">
        <v>62</v>
      </c>
      <c r="E262" s="50">
        <v>3227</v>
      </c>
      <c r="F262" s="38" t="s">
        <v>219</v>
      </c>
      <c r="G262" s="46"/>
      <c r="H262" s="39">
        <v>5000</v>
      </c>
      <c r="I262" s="39"/>
      <c r="J262" s="39"/>
    </row>
    <row r="263" spans="1:10" ht="14.15" x14ac:dyDescent="0.35">
      <c r="A263" s="133"/>
      <c r="B263" s="41"/>
      <c r="C263" s="34">
        <v>323</v>
      </c>
      <c r="D263" s="135"/>
      <c r="E263" s="34"/>
      <c r="F263" s="35" t="s">
        <v>81</v>
      </c>
      <c r="G263" s="36"/>
      <c r="H263" s="36">
        <f>SUM(H264:H268)</f>
        <v>32500</v>
      </c>
      <c r="I263" s="66"/>
      <c r="J263" s="66"/>
    </row>
    <row r="264" spans="1:10" ht="14.15" x14ac:dyDescent="0.35">
      <c r="A264" s="133"/>
      <c r="B264" s="41"/>
      <c r="C264" s="50"/>
      <c r="D264" s="110">
        <v>63</v>
      </c>
      <c r="E264" s="50">
        <v>3237</v>
      </c>
      <c r="F264" s="38" t="s">
        <v>220</v>
      </c>
      <c r="G264" s="46"/>
      <c r="H264" s="39">
        <v>1000</v>
      </c>
      <c r="I264" s="39"/>
      <c r="J264" s="39"/>
    </row>
    <row r="265" spans="1:10" ht="14.15" x14ac:dyDescent="0.35">
      <c r="A265" s="133"/>
      <c r="B265" s="41"/>
      <c r="C265" s="50"/>
      <c r="D265" s="110">
        <v>64</v>
      </c>
      <c r="E265" s="50">
        <v>3237</v>
      </c>
      <c r="F265" s="38" t="s">
        <v>221</v>
      </c>
      <c r="G265" s="46"/>
      <c r="H265" s="39">
        <v>5000</v>
      </c>
      <c r="I265" s="39"/>
      <c r="J265" s="39"/>
    </row>
    <row r="266" spans="1:10" ht="14.15" x14ac:dyDescent="0.35">
      <c r="A266" s="133"/>
      <c r="B266" s="41"/>
      <c r="C266" s="50"/>
      <c r="D266" s="110">
        <v>65</v>
      </c>
      <c r="E266" s="50">
        <v>3237</v>
      </c>
      <c r="F266" s="38" t="s">
        <v>222</v>
      </c>
      <c r="G266" s="46"/>
      <c r="H266" s="39">
        <v>10000</v>
      </c>
      <c r="I266" s="39"/>
      <c r="J266" s="39"/>
    </row>
    <row r="267" spans="1:10" ht="25.3" x14ac:dyDescent="0.35">
      <c r="A267" s="133"/>
      <c r="B267" s="41"/>
      <c r="C267" s="50"/>
      <c r="D267" s="110">
        <v>66</v>
      </c>
      <c r="E267" s="50">
        <v>3237</v>
      </c>
      <c r="F267" s="38" t="s">
        <v>223</v>
      </c>
      <c r="G267" s="46"/>
      <c r="H267" s="39">
        <v>10500</v>
      </c>
      <c r="I267" s="39"/>
      <c r="J267" s="39"/>
    </row>
    <row r="268" spans="1:10" ht="14.15" x14ac:dyDescent="0.35">
      <c r="A268" s="133"/>
      <c r="B268" s="41"/>
      <c r="C268" s="50"/>
      <c r="D268" s="110">
        <v>67</v>
      </c>
      <c r="E268" s="50">
        <v>3237</v>
      </c>
      <c r="F268" s="38" t="s">
        <v>224</v>
      </c>
      <c r="G268" s="46"/>
      <c r="H268" s="39">
        <v>6000</v>
      </c>
      <c r="I268" s="39"/>
      <c r="J268" s="39"/>
    </row>
    <row r="269" spans="1:10" ht="14.15" x14ac:dyDescent="0.35">
      <c r="A269" s="133"/>
      <c r="B269" s="41"/>
      <c r="C269" s="34">
        <v>381</v>
      </c>
      <c r="D269" s="135"/>
      <c r="E269" s="34"/>
      <c r="F269" s="35" t="s">
        <v>94</v>
      </c>
      <c r="G269" s="36"/>
      <c r="H269" s="36">
        <f>SUM(H270)</f>
        <v>5000</v>
      </c>
      <c r="I269" s="66"/>
      <c r="J269" s="66"/>
    </row>
    <row r="270" spans="1:10" ht="14.15" x14ac:dyDescent="0.35">
      <c r="A270" s="133"/>
      <c r="B270" s="41"/>
      <c r="C270" s="50"/>
      <c r="D270" s="110">
        <v>68</v>
      </c>
      <c r="E270" s="50">
        <v>3811</v>
      </c>
      <c r="F270" s="38" t="s">
        <v>225</v>
      </c>
      <c r="G270" s="46"/>
      <c r="H270" s="39">
        <v>5000</v>
      </c>
      <c r="I270" s="39"/>
      <c r="J270" s="39"/>
    </row>
    <row r="271" spans="1:10" ht="14.15" x14ac:dyDescent="0.35">
      <c r="A271" s="143"/>
      <c r="B271" s="41"/>
      <c r="C271" s="144"/>
      <c r="D271" s="144"/>
      <c r="E271" s="144"/>
      <c r="F271" s="145"/>
      <c r="G271" s="146"/>
      <c r="H271" s="147"/>
      <c r="I271" s="147"/>
      <c r="J271" s="147"/>
    </row>
    <row r="272" spans="1:10" s="71" customFormat="1" ht="15" customHeight="1" x14ac:dyDescent="0.35">
      <c r="A272" s="148" t="s">
        <v>226</v>
      </c>
      <c r="B272" s="148"/>
      <c r="C272" s="148"/>
      <c r="D272" s="148"/>
      <c r="E272" s="148"/>
      <c r="F272" s="149"/>
      <c r="G272" s="149"/>
      <c r="H272" s="150">
        <f>H283+H292+H297+H315+H322+H332+H344+H351</f>
        <v>5156000</v>
      </c>
      <c r="I272" s="150">
        <f>I283+I292+I297+I315+I322+I332+I344+I351</f>
        <v>0</v>
      </c>
      <c r="J272" s="150">
        <f>J283+J292+J297+J315+J322+J332+J344+J351</f>
        <v>0</v>
      </c>
    </row>
    <row r="273" spans="1:10" s="71" customFormat="1" ht="15" customHeight="1" x14ac:dyDescent="0.35">
      <c r="A273" s="148"/>
      <c r="B273" s="148"/>
      <c r="C273" s="148"/>
      <c r="D273" s="148"/>
      <c r="E273" s="148"/>
      <c r="F273" s="148" t="s">
        <v>227</v>
      </c>
      <c r="G273" s="148"/>
      <c r="H273" s="150"/>
      <c r="I273" s="150"/>
      <c r="J273" s="150"/>
    </row>
    <row r="274" spans="1:10" s="95" customFormat="1" ht="18" customHeight="1" x14ac:dyDescent="0.35">
      <c r="A274" s="149"/>
      <c r="B274" s="149"/>
      <c r="C274" s="149"/>
      <c r="D274" s="149"/>
      <c r="E274" s="149"/>
      <c r="F274" s="151" t="s">
        <v>228</v>
      </c>
      <c r="G274" s="151"/>
      <c r="H274" s="13"/>
    </row>
    <row r="275" spans="1:10" s="95" customFormat="1" ht="14.15" x14ac:dyDescent="0.35">
      <c r="A275" s="152" t="s">
        <v>229</v>
      </c>
      <c r="B275" s="152"/>
      <c r="C275" s="152"/>
      <c r="D275" s="152"/>
      <c r="E275" s="152"/>
      <c r="F275" s="152"/>
      <c r="G275" s="152"/>
      <c r="H275" s="153"/>
    </row>
    <row r="276" spans="1:10" s="95" customFormat="1" ht="14.15" x14ac:dyDescent="0.35">
      <c r="A276" s="230" t="s">
        <v>230</v>
      </c>
      <c r="B276" s="230"/>
      <c r="C276" s="230"/>
      <c r="D276" s="230"/>
      <c r="E276" s="230"/>
      <c r="F276" s="230"/>
      <c r="G276" s="230"/>
      <c r="H276" s="154"/>
    </row>
    <row r="277" spans="1:10" s="101" customFormat="1" ht="25.3" x14ac:dyDescent="0.35">
      <c r="A277" s="22" t="s">
        <v>30</v>
      </c>
      <c r="B277" s="23" t="s">
        <v>31</v>
      </c>
      <c r="C277" s="23" t="s">
        <v>32</v>
      </c>
      <c r="D277" s="23"/>
      <c r="E277" s="23" t="s">
        <v>33</v>
      </c>
      <c r="F277" s="24" t="s">
        <v>34</v>
      </c>
      <c r="G277" s="25"/>
      <c r="H277" s="25" t="s">
        <v>35</v>
      </c>
      <c r="I277" s="25" t="s">
        <v>36</v>
      </c>
      <c r="J277" s="25" t="s">
        <v>37</v>
      </c>
    </row>
    <row r="278" spans="1:10" s="4" customFormat="1" ht="14.5" customHeight="1" x14ac:dyDescent="0.3">
      <c r="A278" s="222">
        <v>1</v>
      </c>
      <c r="B278" s="222"/>
      <c r="C278" s="222"/>
      <c r="D278" s="222"/>
      <c r="E278" s="222"/>
      <c r="F278" s="26">
        <v>2</v>
      </c>
      <c r="G278" s="27"/>
      <c r="H278" s="27">
        <v>3</v>
      </c>
      <c r="I278" s="27">
        <v>4</v>
      </c>
      <c r="J278" s="27">
        <v>5</v>
      </c>
    </row>
    <row r="279" spans="1:10" s="28" customFormat="1" ht="14.15" x14ac:dyDescent="0.35">
      <c r="A279" s="140" t="s">
        <v>231</v>
      </c>
      <c r="B279" s="141"/>
      <c r="C279" s="141"/>
      <c r="D279" s="141"/>
      <c r="E279" s="141"/>
      <c r="F279" s="141"/>
      <c r="G279" s="142"/>
      <c r="H279" s="142"/>
      <c r="I279" s="142"/>
      <c r="J279" s="142"/>
    </row>
    <row r="280" spans="1:10" s="157" customFormat="1" ht="14.15" x14ac:dyDescent="0.35">
      <c r="A280" s="95" t="s">
        <v>232</v>
      </c>
      <c r="B280" s="155"/>
      <c r="C280" s="155"/>
      <c r="D280" s="155"/>
      <c r="E280" s="155"/>
      <c r="F280" s="155"/>
      <c r="G280" s="156"/>
      <c r="H280" s="156"/>
      <c r="I280" s="156"/>
      <c r="J280" s="156"/>
    </row>
    <row r="281" spans="1:10" s="157" customFormat="1" ht="14.15" x14ac:dyDescent="0.35">
      <c r="A281" s="96" t="s">
        <v>128</v>
      </c>
      <c r="B281" s="96"/>
      <c r="C281" s="96"/>
      <c r="D281" s="96"/>
      <c r="E281" s="96"/>
      <c r="F281" s="158"/>
      <c r="G281" s="153"/>
      <c r="H281" s="153"/>
      <c r="I281" s="95"/>
      <c r="J281" s="95"/>
    </row>
    <row r="282" spans="1:10" s="157" customFormat="1" ht="14.15" x14ac:dyDescent="0.35">
      <c r="A282" s="231" t="s">
        <v>155</v>
      </c>
      <c r="B282" s="231"/>
      <c r="C282" s="231"/>
      <c r="D282" s="231"/>
      <c r="E282" s="231"/>
      <c r="F282" s="231"/>
      <c r="G282" s="231"/>
      <c r="H282" s="231"/>
      <c r="I282" s="231"/>
      <c r="J282" s="231"/>
    </row>
    <row r="283" spans="1:10" s="157" customFormat="1" x14ac:dyDescent="0.3">
      <c r="A283" s="29">
        <v>4</v>
      </c>
      <c r="B283" s="29"/>
      <c r="C283" s="61"/>
      <c r="D283" s="61"/>
      <c r="E283" s="61"/>
      <c r="F283" s="62" t="s">
        <v>233</v>
      </c>
      <c r="G283" s="63"/>
      <c r="H283" s="36">
        <f>H284</f>
        <v>300000</v>
      </c>
      <c r="I283" s="32"/>
      <c r="J283" s="32"/>
    </row>
    <row r="284" spans="1:10" x14ac:dyDescent="0.3">
      <c r="A284" s="33"/>
      <c r="B284" s="34">
        <v>42</v>
      </c>
      <c r="C284" s="47"/>
      <c r="D284" s="47"/>
      <c r="E284" s="47"/>
      <c r="F284" s="35" t="s">
        <v>234</v>
      </c>
      <c r="G284" s="66"/>
      <c r="H284" s="36">
        <f>H285</f>
        <v>300000</v>
      </c>
      <c r="I284" s="36"/>
      <c r="J284" s="36"/>
    </row>
    <row r="285" spans="1:10" x14ac:dyDescent="0.3">
      <c r="A285" s="40"/>
      <c r="B285" s="34"/>
      <c r="C285" s="47">
        <v>421</v>
      </c>
      <c r="D285" s="47"/>
      <c r="E285" s="47"/>
      <c r="F285" s="35" t="s">
        <v>235</v>
      </c>
      <c r="G285" s="66"/>
      <c r="H285" s="36">
        <f>H286</f>
        <v>300000</v>
      </c>
      <c r="I285" s="36"/>
      <c r="J285" s="36"/>
    </row>
    <row r="286" spans="1:10" x14ac:dyDescent="0.3">
      <c r="A286" s="33"/>
      <c r="B286" s="33"/>
      <c r="C286" s="50"/>
      <c r="D286" s="110">
        <v>69</v>
      </c>
      <c r="E286" s="50">
        <v>4214</v>
      </c>
      <c r="F286" s="38" t="s">
        <v>236</v>
      </c>
      <c r="G286" s="39"/>
      <c r="H286" s="39">
        <v>300000</v>
      </c>
      <c r="I286" s="39"/>
      <c r="J286" s="39"/>
    </row>
    <row r="287" spans="1:10" ht="14.15" x14ac:dyDescent="0.35">
      <c r="A287" s="232" t="s">
        <v>237</v>
      </c>
      <c r="B287" s="232"/>
      <c r="C287" s="232"/>
      <c r="D287" s="232"/>
      <c r="E287" s="232"/>
      <c r="F287" s="232"/>
      <c r="G287" s="232"/>
      <c r="H287" s="232"/>
      <c r="I287" s="160"/>
      <c r="J287" s="161"/>
    </row>
    <row r="288" spans="1:10" ht="14.15" x14ac:dyDescent="0.35">
      <c r="A288" s="162" t="s">
        <v>238</v>
      </c>
      <c r="B288" s="162"/>
      <c r="C288" s="162"/>
      <c r="D288" s="162"/>
      <c r="E288" s="162"/>
      <c r="F288" s="163"/>
      <c r="G288" s="164"/>
      <c r="H288" s="164"/>
      <c r="I288" s="165"/>
      <c r="J288" s="165"/>
    </row>
    <row r="289" spans="1:10" ht="14.15" x14ac:dyDescent="0.35">
      <c r="A289" s="96" t="s">
        <v>128</v>
      </c>
      <c r="B289" s="96"/>
      <c r="C289" s="96"/>
      <c r="D289" s="96"/>
      <c r="E289" s="96"/>
      <c r="F289" s="158"/>
      <c r="G289" s="153"/>
      <c r="H289" s="153"/>
      <c r="I289" s="95"/>
      <c r="J289" s="95"/>
    </row>
    <row r="290" spans="1:10" ht="14.15" x14ac:dyDescent="0.35">
      <c r="A290" s="231" t="s">
        <v>155</v>
      </c>
      <c r="B290" s="231"/>
      <c r="C290" s="231"/>
      <c r="D290" s="231"/>
      <c r="E290" s="231"/>
      <c r="F290" s="231"/>
      <c r="G290" s="231"/>
      <c r="H290" s="231"/>
      <c r="I290" s="231"/>
      <c r="J290" s="231"/>
    </row>
    <row r="291" spans="1:10" ht="14.15" x14ac:dyDescent="0.35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</row>
    <row r="292" spans="1:10" s="101" customFormat="1" ht="14.15" x14ac:dyDescent="0.35">
      <c r="A292" s="34">
        <v>3</v>
      </c>
      <c r="B292" s="34"/>
      <c r="C292" s="47"/>
      <c r="D292" s="47"/>
      <c r="E292" s="47"/>
      <c r="F292" s="62" t="s">
        <v>67</v>
      </c>
      <c r="G292" s="36"/>
      <c r="H292" s="36">
        <f>H293</f>
        <v>170000</v>
      </c>
      <c r="I292" s="36">
        <f>I300+I293</f>
        <v>0</v>
      </c>
      <c r="J292" s="36">
        <f>J300+J293</f>
        <v>0</v>
      </c>
    </row>
    <row r="293" spans="1:10" s="101" customFormat="1" ht="14.15" x14ac:dyDescent="0.35">
      <c r="A293" s="41"/>
      <c r="B293" s="34">
        <v>32</v>
      </c>
      <c r="C293" s="47"/>
      <c r="D293" s="47"/>
      <c r="E293" s="47"/>
      <c r="F293" s="35" t="s">
        <v>78</v>
      </c>
      <c r="G293" s="36"/>
      <c r="H293" s="36">
        <f>SUM(H294:H296)</f>
        <v>170000</v>
      </c>
      <c r="I293" s="109"/>
      <c r="J293" s="109"/>
    </row>
    <row r="294" spans="1:10" s="101" customFormat="1" ht="14.15" x14ac:dyDescent="0.35">
      <c r="A294" s="41"/>
      <c r="B294" s="166"/>
      <c r="C294" s="50">
        <v>322</v>
      </c>
      <c r="D294" s="110">
        <v>70</v>
      </c>
      <c r="E294" s="50">
        <v>3224</v>
      </c>
      <c r="F294" s="38" t="s">
        <v>239</v>
      </c>
      <c r="G294" s="46"/>
      <c r="H294" s="111">
        <v>80000</v>
      </c>
      <c r="I294" s="125"/>
      <c r="J294" s="125"/>
    </row>
    <row r="295" spans="1:10" s="101" customFormat="1" ht="14.15" x14ac:dyDescent="0.35">
      <c r="A295" s="41"/>
      <c r="B295" s="41"/>
      <c r="C295" s="50">
        <v>323</v>
      </c>
      <c r="D295" s="110">
        <v>71</v>
      </c>
      <c r="E295" s="50">
        <v>3232</v>
      </c>
      <c r="F295" s="38" t="s">
        <v>240</v>
      </c>
      <c r="G295" s="46"/>
      <c r="H295" s="111">
        <v>60000</v>
      </c>
      <c r="I295" s="125"/>
      <c r="J295" s="125"/>
    </row>
    <row r="296" spans="1:10" s="101" customFormat="1" ht="14.15" x14ac:dyDescent="0.35">
      <c r="A296" s="41"/>
      <c r="B296" s="166"/>
      <c r="C296" s="50"/>
      <c r="D296" s="110">
        <v>72</v>
      </c>
      <c r="E296" s="50">
        <v>3237</v>
      </c>
      <c r="F296" s="38" t="s">
        <v>241</v>
      </c>
      <c r="G296" s="46"/>
      <c r="H296" s="111">
        <v>30000</v>
      </c>
      <c r="I296" s="125"/>
      <c r="J296" s="125"/>
    </row>
    <row r="297" spans="1:10" s="101" customFormat="1" ht="14.15" x14ac:dyDescent="0.35">
      <c r="A297" s="34">
        <v>4</v>
      </c>
      <c r="B297" s="34"/>
      <c r="C297" s="47"/>
      <c r="D297" s="135"/>
      <c r="E297" s="47"/>
      <c r="F297" s="35" t="s">
        <v>242</v>
      </c>
      <c r="G297" s="36"/>
      <c r="H297" s="36">
        <f>H298+H300+H307</f>
        <v>3280000</v>
      </c>
      <c r="I297" s="36"/>
      <c r="J297" s="36"/>
    </row>
    <row r="298" spans="1:10" s="101" customFormat="1" ht="14.15" x14ac:dyDescent="0.35">
      <c r="A298" s="41"/>
      <c r="B298" s="34">
        <v>41</v>
      </c>
      <c r="C298" s="47"/>
      <c r="D298" s="135"/>
      <c r="E298" s="47"/>
      <c r="F298" s="35" t="s">
        <v>243</v>
      </c>
      <c r="G298" s="36"/>
      <c r="H298" s="36">
        <f>H299</f>
        <v>150000</v>
      </c>
      <c r="I298" s="36"/>
      <c r="J298" s="36"/>
    </row>
    <row r="299" spans="1:10" s="101" customFormat="1" ht="14.15" x14ac:dyDescent="0.35">
      <c r="A299" s="41"/>
      <c r="B299" s="166"/>
      <c r="C299" s="50">
        <v>411</v>
      </c>
      <c r="D299" s="110">
        <v>73</v>
      </c>
      <c r="E299" s="50"/>
      <c r="F299" s="38" t="s">
        <v>244</v>
      </c>
      <c r="G299" s="46"/>
      <c r="H299" s="111">
        <v>150000</v>
      </c>
      <c r="I299" s="125"/>
      <c r="J299" s="125"/>
    </row>
    <row r="300" spans="1:10" x14ac:dyDescent="0.3">
      <c r="A300" s="33"/>
      <c r="B300" s="34">
        <v>42</v>
      </c>
      <c r="C300" s="34"/>
      <c r="D300" s="135"/>
      <c r="E300" s="34"/>
      <c r="F300" s="35" t="s">
        <v>245</v>
      </c>
      <c r="G300" s="36"/>
      <c r="H300" s="36">
        <f>SUM(H301:H306)</f>
        <v>2450000</v>
      </c>
      <c r="I300" s="36"/>
      <c r="J300" s="36"/>
    </row>
    <row r="301" spans="1:10" x14ac:dyDescent="0.3">
      <c r="A301" s="33"/>
      <c r="B301" s="33"/>
      <c r="C301" s="50">
        <v>421</v>
      </c>
      <c r="D301" s="110">
        <v>74</v>
      </c>
      <c r="E301" s="50">
        <v>4212</v>
      </c>
      <c r="F301" s="38" t="s">
        <v>246</v>
      </c>
      <c r="G301" s="39"/>
      <c r="H301" s="39">
        <v>300000</v>
      </c>
      <c r="I301" s="39"/>
      <c r="J301" s="39"/>
    </row>
    <row r="302" spans="1:10" x14ac:dyDescent="0.3">
      <c r="A302" s="33"/>
      <c r="B302" s="33"/>
      <c r="C302" s="50"/>
      <c r="D302" s="110">
        <v>75</v>
      </c>
      <c r="E302" s="50">
        <v>4212</v>
      </c>
      <c r="F302" s="38" t="s">
        <v>247</v>
      </c>
      <c r="G302" s="39"/>
      <c r="H302" s="39">
        <v>250000</v>
      </c>
      <c r="I302" s="39"/>
      <c r="J302" s="39"/>
    </row>
    <row r="303" spans="1:10" x14ac:dyDescent="0.3">
      <c r="A303" s="33"/>
      <c r="B303" s="33"/>
      <c r="C303" s="50"/>
      <c r="D303" s="110">
        <v>76</v>
      </c>
      <c r="E303" s="50">
        <v>4212</v>
      </c>
      <c r="F303" s="38" t="s">
        <v>248</v>
      </c>
      <c r="G303" s="39"/>
      <c r="H303" s="39">
        <v>250000</v>
      </c>
      <c r="I303" s="39"/>
      <c r="J303" s="39"/>
    </row>
    <row r="304" spans="1:10" x14ac:dyDescent="0.3">
      <c r="A304" s="33"/>
      <c r="B304" s="33"/>
      <c r="C304" s="50"/>
      <c r="D304" s="110">
        <v>77</v>
      </c>
      <c r="E304" s="50">
        <v>4212</v>
      </c>
      <c r="F304" s="38" t="s">
        <v>249</v>
      </c>
      <c r="G304" s="39"/>
      <c r="H304" s="39">
        <v>700000</v>
      </c>
      <c r="I304" s="39"/>
      <c r="J304" s="39"/>
    </row>
    <row r="305" spans="1:10" x14ac:dyDescent="0.3">
      <c r="A305" s="33"/>
      <c r="B305" s="33"/>
      <c r="C305" s="50"/>
      <c r="D305" s="110">
        <v>78</v>
      </c>
      <c r="E305" s="50">
        <v>4212</v>
      </c>
      <c r="F305" s="38" t="s">
        <v>250</v>
      </c>
      <c r="G305" s="39"/>
      <c r="H305" s="39">
        <v>500000</v>
      </c>
      <c r="I305" s="39"/>
      <c r="J305" s="39"/>
    </row>
    <row r="306" spans="1:10" x14ac:dyDescent="0.3">
      <c r="A306" s="33"/>
      <c r="B306" s="33"/>
      <c r="C306" s="50"/>
      <c r="D306" s="110">
        <v>79</v>
      </c>
      <c r="E306" s="50">
        <v>4212</v>
      </c>
      <c r="F306" s="38" t="s">
        <v>251</v>
      </c>
      <c r="G306" s="39"/>
      <c r="H306" s="39">
        <v>450000</v>
      </c>
      <c r="I306" s="39"/>
      <c r="J306" s="39"/>
    </row>
    <row r="307" spans="1:10" x14ac:dyDescent="0.3">
      <c r="A307" s="33"/>
      <c r="B307" s="33">
        <v>45</v>
      </c>
      <c r="C307" s="47"/>
      <c r="D307" s="135"/>
      <c r="E307" s="47"/>
      <c r="F307" s="65" t="s">
        <v>252</v>
      </c>
      <c r="G307" s="66"/>
      <c r="H307" s="36">
        <f>SUM(H308:H310)</f>
        <v>680000</v>
      </c>
      <c r="I307" s="66"/>
      <c r="J307" s="66"/>
    </row>
    <row r="308" spans="1:10" x14ac:dyDescent="0.3">
      <c r="A308" s="33"/>
      <c r="B308" s="33"/>
      <c r="C308" s="50">
        <v>451</v>
      </c>
      <c r="D308" s="110">
        <v>80</v>
      </c>
      <c r="E308" s="50">
        <v>4511</v>
      </c>
      <c r="F308" s="38" t="s">
        <v>253</v>
      </c>
      <c r="G308" s="39"/>
      <c r="H308" s="39">
        <v>80000</v>
      </c>
      <c r="I308" s="39"/>
      <c r="J308" s="39"/>
    </row>
    <row r="309" spans="1:10" x14ac:dyDescent="0.3">
      <c r="A309" s="33"/>
      <c r="B309" s="33"/>
      <c r="C309" s="50"/>
      <c r="D309" s="110">
        <v>81</v>
      </c>
      <c r="E309" s="50">
        <v>4511</v>
      </c>
      <c r="F309" s="38" t="s">
        <v>254</v>
      </c>
      <c r="G309" s="39"/>
      <c r="H309" s="39">
        <v>300000</v>
      </c>
      <c r="I309" s="39"/>
      <c r="J309" s="39"/>
    </row>
    <row r="310" spans="1:10" x14ac:dyDescent="0.3">
      <c r="A310" s="33"/>
      <c r="B310" s="33"/>
      <c r="C310" s="50"/>
      <c r="D310" s="110">
        <v>82</v>
      </c>
      <c r="E310" s="50">
        <v>4511</v>
      </c>
      <c r="F310" s="38" t="s">
        <v>255</v>
      </c>
      <c r="G310" s="39"/>
      <c r="H310" s="39">
        <v>300000</v>
      </c>
      <c r="I310" s="39"/>
      <c r="J310" s="39"/>
    </row>
    <row r="311" spans="1:10" s="1" customFormat="1" ht="14.15" x14ac:dyDescent="0.35">
      <c r="A311" s="233" t="s">
        <v>256</v>
      </c>
      <c r="B311" s="233"/>
      <c r="C311" s="233"/>
      <c r="D311" s="233"/>
      <c r="E311" s="233"/>
      <c r="F311" s="233"/>
      <c r="G311" s="233"/>
      <c r="H311" s="167"/>
      <c r="I311" s="167"/>
      <c r="J311" s="167"/>
    </row>
    <row r="312" spans="1:10" s="1" customFormat="1" ht="14.15" x14ac:dyDescent="0.35">
      <c r="A312" s="162" t="s">
        <v>257</v>
      </c>
      <c r="B312" s="162"/>
      <c r="C312" s="162"/>
      <c r="D312" s="162"/>
      <c r="E312" s="162"/>
      <c r="F312" s="163"/>
      <c r="G312" s="164"/>
      <c r="H312" s="164"/>
      <c r="I312" s="164"/>
      <c r="J312" s="164"/>
    </row>
    <row r="313" spans="1:10" s="1" customFormat="1" ht="14.15" x14ac:dyDescent="0.35">
      <c r="A313" s="96" t="s">
        <v>128</v>
      </c>
      <c r="B313" s="96"/>
      <c r="C313" s="96"/>
      <c r="D313" s="96"/>
      <c r="E313" s="96"/>
      <c r="F313" s="158"/>
      <c r="G313" s="164"/>
      <c r="H313" s="164"/>
      <c r="I313" s="164"/>
      <c r="J313" s="164"/>
    </row>
    <row r="314" spans="1:10" s="1" customFormat="1" ht="14.15" x14ac:dyDescent="0.35">
      <c r="A314" s="234" t="s">
        <v>258</v>
      </c>
      <c r="B314" s="234"/>
      <c r="C314" s="234"/>
      <c r="D314" s="234"/>
      <c r="E314" s="234"/>
      <c r="F314" s="234"/>
      <c r="G314" s="234"/>
      <c r="H314" s="234"/>
      <c r="I314" s="234"/>
      <c r="J314" s="234"/>
    </row>
    <row r="315" spans="1:10" s="101" customFormat="1" ht="14.15" x14ac:dyDescent="0.35">
      <c r="A315" s="34">
        <v>4</v>
      </c>
      <c r="B315" s="34"/>
      <c r="C315" s="47"/>
      <c r="D315" s="47"/>
      <c r="E315" s="47"/>
      <c r="F315" s="35" t="s">
        <v>259</v>
      </c>
      <c r="G315" s="36"/>
      <c r="H315" s="36">
        <f>H316</f>
        <v>50000</v>
      </c>
      <c r="I315" s="36">
        <f>I316</f>
        <v>0</v>
      </c>
      <c r="J315" s="36">
        <f>J316</f>
        <v>0</v>
      </c>
    </row>
    <row r="316" spans="1:10" x14ac:dyDescent="0.3">
      <c r="A316" s="33"/>
      <c r="B316" s="34">
        <v>42</v>
      </c>
      <c r="C316" s="34"/>
      <c r="D316" s="34"/>
      <c r="E316" s="34"/>
      <c r="F316" s="35" t="s">
        <v>245</v>
      </c>
      <c r="G316" s="36"/>
      <c r="H316" s="36">
        <f>H317</f>
        <v>50000</v>
      </c>
      <c r="I316" s="36">
        <v>0</v>
      </c>
      <c r="J316" s="36">
        <v>0</v>
      </c>
    </row>
    <row r="317" spans="1:10" x14ac:dyDescent="0.3">
      <c r="A317" s="33"/>
      <c r="B317" s="33"/>
      <c r="C317" s="50">
        <v>421</v>
      </c>
      <c r="D317" s="110">
        <v>83</v>
      </c>
      <c r="E317" s="50">
        <v>4214</v>
      </c>
      <c r="F317" s="38" t="s">
        <v>260</v>
      </c>
      <c r="G317" s="39"/>
      <c r="H317" s="39">
        <v>50000</v>
      </c>
      <c r="I317" s="39"/>
      <c r="J317" s="39"/>
    </row>
    <row r="318" spans="1:10" ht="14.15" x14ac:dyDescent="0.35">
      <c r="A318" s="168" t="s">
        <v>261</v>
      </c>
      <c r="B318" s="168"/>
      <c r="C318" s="168"/>
      <c r="D318" s="168"/>
      <c r="E318" s="168"/>
      <c r="F318" s="169"/>
      <c r="G318" s="170"/>
      <c r="H318" s="170"/>
      <c r="I318" s="170"/>
      <c r="J318" s="170"/>
    </row>
    <row r="319" spans="1:10" s="101" customFormat="1" ht="14.15" x14ac:dyDescent="0.35">
      <c r="A319" s="162" t="s">
        <v>262</v>
      </c>
      <c r="B319" s="162"/>
      <c r="C319" s="162"/>
      <c r="D319" s="162"/>
      <c r="E319" s="162"/>
      <c r="F319" s="163"/>
      <c r="G319" s="164"/>
      <c r="H319" s="164"/>
      <c r="I319" s="164"/>
      <c r="J319" s="164"/>
    </row>
    <row r="320" spans="1:10" s="101" customFormat="1" ht="14.15" x14ac:dyDescent="0.35">
      <c r="A320" s="96" t="s">
        <v>128</v>
      </c>
      <c r="B320" s="96"/>
      <c r="C320" s="96"/>
      <c r="D320" s="96"/>
      <c r="E320" s="96"/>
      <c r="F320" s="158"/>
      <c r="G320" s="164"/>
      <c r="H320" s="164"/>
      <c r="I320" s="164"/>
      <c r="J320" s="164"/>
    </row>
    <row r="321" spans="1:10" s="101" customFormat="1" ht="14.15" x14ac:dyDescent="0.35">
      <c r="A321" s="234" t="s">
        <v>211</v>
      </c>
      <c r="B321" s="234"/>
      <c r="C321" s="234"/>
      <c r="D321" s="234"/>
      <c r="E321" s="234"/>
      <c r="F321" s="234"/>
      <c r="G321" s="234"/>
      <c r="H321" s="234"/>
      <c r="I321" s="234"/>
      <c r="J321" s="234"/>
    </row>
    <row r="322" spans="1:10" s="101" customFormat="1" ht="14.15" x14ac:dyDescent="0.35">
      <c r="A322" s="34">
        <v>4</v>
      </c>
      <c r="B322" s="34"/>
      <c r="C322" s="47"/>
      <c r="D322" s="47"/>
      <c r="E322" s="47"/>
      <c r="F322" s="35" t="s">
        <v>263</v>
      </c>
      <c r="G322" s="36"/>
      <c r="H322" s="36">
        <f>H323</f>
        <v>35000</v>
      </c>
      <c r="I322" s="36"/>
      <c r="J322" s="36"/>
    </row>
    <row r="323" spans="1:10" x14ac:dyDescent="0.3">
      <c r="A323" s="33"/>
      <c r="B323" s="34">
        <v>42</v>
      </c>
      <c r="C323" s="34"/>
      <c r="D323" s="34"/>
      <c r="E323" s="34"/>
      <c r="F323" s="35" t="s">
        <v>264</v>
      </c>
      <c r="G323" s="36"/>
      <c r="H323" s="36">
        <f>SUM(H324:H327)</f>
        <v>35000</v>
      </c>
      <c r="I323" s="36"/>
      <c r="J323" s="36"/>
    </row>
    <row r="324" spans="1:10" x14ac:dyDescent="0.3">
      <c r="A324" s="33"/>
      <c r="B324" s="33"/>
      <c r="C324" s="50">
        <v>422</v>
      </c>
      <c r="D324" s="110">
        <v>84</v>
      </c>
      <c r="E324" s="50">
        <v>4221</v>
      </c>
      <c r="F324" s="38" t="s">
        <v>265</v>
      </c>
      <c r="G324" s="39"/>
      <c r="H324" s="39">
        <v>10000</v>
      </c>
      <c r="I324" s="39"/>
      <c r="J324" s="39"/>
    </row>
    <row r="325" spans="1:10" x14ac:dyDescent="0.3">
      <c r="A325" s="33"/>
      <c r="B325" s="33"/>
      <c r="C325" s="50"/>
      <c r="D325" s="110">
        <v>85</v>
      </c>
      <c r="E325" s="50">
        <v>4221</v>
      </c>
      <c r="F325" s="38" t="s">
        <v>266</v>
      </c>
      <c r="G325" s="39"/>
      <c r="H325" s="39">
        <v>5000</v>
      </c>
      <c r="I325" s="39"/>
      <c r="J325" s="39"/>
    </row>
    <row r="326" spans="1:10" x14ac:dyDescent="0.3">
      <c r="A326" s="33"/>
      <c r="B326" s="33"/>
      <c r="C326" s="50"/>
      <c r="D326" s="110">
        <v>86</v>
      </c>
      <c r="E326" s="50">
        <v>4227</v>
      </c>
      <c r="F326" s="38" t="s">
        <v>267</v>
      </c>
      <c r="G326" s="39"/>
      <c r="H326" s="39">
        <v>5000</v>
      </c>
      <c r="I326" s="39"/>
      <c r="J326" s="39"/>
    </row>
    <row r="327" spans="1:10" x14ac:dyDescent="0.3">
      <c r="A327" s="33"/>
      <c r="B327" s="33"/>
      <c r="C327" s="50"/>
      <c r="D327" s="110">
        <v>87</v>
      </c>
      <c r="E327" s="50">
        <v>4227</v>
      </c>
      <c r="F327" s="38" t="s">
        <v>268</v>
      </c>
      <c r="G327" s="39"/>
      <c r="H327" s="39">
        <v>15000</v>
      </c>
      <c r="I327" s="39"/>
      <c r="J327" s="39"/>
    </row>
    <row r="328" spans="1:10" ht="14.15" x14ac:dyDescent="0.35">
      <c r="A328" s="168" t="s">
        <v>269</v>
      </c>
      <c r="B328" s="168"/>
      <c r="C328" s="168"/>
      <c r="D328" s="168"/>
      <c r="E328" s="168"/>
      <c r="F328" s="169"/>
      <c r="G328" s="170"/>
      <c r="H328" s="170"/>
      <c r="I328" s="170"/>
      <c r="J328" s="170"/>
    </row>
    <row r="329" spans="1:10" ht="14.15" x14ac:dyDescent="0.35">
      <c r="A329" s="162" t="s">
        <v>262</v>
      </c>
      <c r="B329" s="162"/>
      <c r="C329" s="162"/>
      <c r="D329" s="162"/>
      <c r="E329" s="162"/>
      <c r="F329" s="163"/>
      <c r="G329" s="164"/>
      <c r="H329" s="164"/>
      <c r="I329" s="164"/>
      <c r="J329" s="164"/>
    </row>
    <row r="330" spans="1:10" ht="14.15" x14ac:dyDescent="0.35">
      <c r="A330" s="96" t="s">
        <v>128</v>
      </c>
      <c r="B330" s="96"/>
      <c r="C330" s="96"/>
      <c r="D330" s="96"/>
      <c r="E330" s="96"/>
      <c r="F330" s="158"/>
      <c r="G330" s="164"/>
      <c r="H330" s="164"/>
      <c r="I330" s="164"/>
      <c r="J330" s="164"/>
    </row>
    <row r="331" spans="1:10" ht="14.15" x14ac:dyDescent="0.35">
      <c r="A331" s="234" t="s">
        <v>211</v>
      </c>
      <c r="B331" s="234"/>
      <c r="C331" s="234"/>
      <c r="D331" s="234"/>
      <c r="E331" s="234"/>
      <c r="F331" s="234"/>
      <c r="G331" s="234"/>
      <c r="H331" s="234"/>
      <c r="I331" s="234"/>
      <c r="J331" s="234"/>
    </row>
    <row r="332" spans="1:10" x14ac:dyDescent="0.3">
      <c r="A332" s="34">
        <v>4</v>
      </c>
      <c r="B332" s="34"/>
      <c r="C332" s="47"/>
      <c r="D332" s="47"/>
      <c r="E332" s="47"/>
      <c r="F332" s="35" t="s">
        <v>263</v>
      </c>
      <c r="G332" s="36"/>
      <c r="H332" s="36">
        <f>H333</f>
        <v>1080000</v>
      </c>
      <c r="I332" s="36">
        <f>I333</f>
        <v>0</v>
      </c>
      <c r="J332" s="36">
        <f>J333</f>
        <v>0</v>
      </c>
    </row>
    <row r="333" spans="1:10" x14ac:dyDescent="0.3">
      <c r="A333" s="34"/>
      <c r="B333" s="34">
        <v>42</v>
      </c>
      <c r="C333" s="47"/>
      <c r="D333" s="47"/>
      <c r="E333" s="47"/>
      <c r="F333" s="35" t="s">
        <v>264</v>
      </c>
      <c r="G333" s="66"/>
      <c r="H333" s="36">
        <f>SUM(H334:H338)</f>
        <v>1080000</v>
      </c>
      <c r="I333" s="66"/>
      <c r="J333" s="66"/>
    </row>
    <row r="334" spans="1:10" x14ac:dyDescent="0.3">
      <c r="A334" s="33"/>
      <c r="B334" s="33"/>
      <c r="C334" s="50">
        <v>421</v>
      </c>
      <c r="D334" s="110">
        <v>88</v>
      </c>
      <c r="E334" s="50">
        <v>4213</v>
      </c>
      <c r="F334" s="38" t="s">
        <v>270</v>
      </c>
      <c r="G334" s="39"/>
      <c r="H334" s="39">
        <v>330000</v>
      </c>
      <c r="I334" s="39"/>
      <c r="J334" s="39"/>
    </row>
    <row r="335" spans="1:10" x14ac:dyDescent="0.3">
      <c r="A335" s="33"/>
      <c r="B335" s="33"/>
      <c r="C335" s="50"/>
      <c r="D335" s="110">
        <v>89</v>
      </c>
      <c r="E335" s="50">
        <v>4213</v>
      </c>
      <c r="F335" s="38" t="s">
        <v>271</v>
      </c>
      <c r="G335" s="39"/>
      <c r="H335" s="39">
        <v>500000</v>
      </c>
      <c r="I335" s="39"/>
      <c r="J335" s="39"/>
    </row>
    <row r="336" spans="1:10" x14ac:dyDescent="0.3">
      <c r="A336" s="33"/>
      <c r="B336" s="33"/>
      <c r="C336" s="50"/>
      <c r="D336" s="110">
        <v>70</v>
      </c>
      <c r="E336" s="50">
        <v>4213</v>
      </c>
      <c r="F336" s="38" t="s">
        <v>272</v>
      </c>
      <c r="G336" s="39"/>
      <c r="H336" s="39">
        <v>150000</v>
      </c>
      <c r="I336" s="39"/>
      <c r="J336" s="39"/>
    </row>
    <row r="337" spans="1:10" x14ac:dyDescent="0.3">
      <c r="A337" s="33"/>
      <c r="B337" s="33"/>
      <c r="C337" s="50"/>
      <c r="D337" s="110">
        <v>71</v>
      </c>
      <c r="E337" s="50">
        <v>4213</v>
      </c>
      <c r="F337" s="38" t="s">
        <v>273</v>
      </c>
      <c r="G337" s="39"/>
      <c r="H337" s="39">
        <v>50000</v>
      </c>
      <c r="I337" s="39"/>
      <c r="J337" s="39"/>
    </row>
    <row r="338" spans="1:10" x14ac:dyDescent="0.3">
      <c r="A338" s="33"/>
      <c r="B338" s="33"/>
      <c r="C338" s="50"/>
      <c r="D338" s="110">
        <v>72</v>
      </c>
      <c r="E338" s="50">
        <v>4213</v>
      </c>
      <c r="F338" s="38" t="s">
        <v>274</v>
      </c>
      <c r="G338" s="39"/>
      <c r="H338" s="39">
        <v>50000</v>
      </c>
      <c r="I338" s="39"/>
      <c r="J338" s="39"/>
    </row>
    <row r="339" spans="1:10" ht="14.15" x14ac:dyDescent="0.35">
      <c r="A339" s="168" t="s">
        <v>275</v>
      </c>
      <c r="B339" s="168"/>
      <c r="C339" s="168"/>
      <c r="D339" s="168"/>
      <c r="E339" s="168"/>
      <c r="F339" s="169"/>
      <c r="G339" s="170"/>
      <c r="H339" s="170"/>
      <c r="I339" s="170"/>
      <c r="J339" s="170"/>
    </row>
    <row r="340" spans="1:10" ht="14.15" x14ac:dyDescent="0.35">
      <c r="A340" s="162" t="s">
        <v>276</v>
      </c>
      <c r="B340" s="162"/>
      <c r="C340" s="162"/>
      <c r="D340" s="162"/>
      <c r="E340" s="162"/>
      <c r="F340" s="163"/>
      <c r="G340" s="164"/>
      <c r="H340" s="164"/>
      <c r="I340" s="164"/>
      <c r="J340" s="164"/>
    </row>
    <row r="341" spans="1:10" ht="14.15" x14ac:dyDescent="0.35">
      <c r="A341" s="96" t="s">
        <v>128</v>
      </c>
      <c r="B341" s="96"/>
      <c r="C341" s="96"/>
      <c r="D341" s="96"/>
      <c r="E341" s="96"/>
      <c r="F341" s="158"/>
      <c r="G341" s="164"/>
      <c r="H341" s="164"/>
      <c r="I341" s="164"/>
      <c r="J341" s="164"/>
    </row>
    <row r="342" spans="1:10" ht="14.15" x14ac:dyDescent="0.35">
      <c r="A342" s="234" t="s">
        <v>211</v>
      </c>
      <c r="B342" s="234"/>
      <c r="C342" s="234"/>
      <c r="D342" s="234"/>
      <c r="E342" s="234"/>
      <c r="F342" s="234"/>
      <c r="G342" s="234"/>
      <c r="H342" s="234"/>
      <c r="I342" s="234"/>
      <c r="J342" s="234"/>
    </row>
    <row r="343" spans="1:10" ht="14.15" x14ac:dyDescent="0.35">
      <c r="A343" s="171"/>
      <c r="B343" s="172"/>
      <c r="C343" s="172"/>
      <c r="D343" s="172"/>
      <c r="E343" s="172"/>
      <c r="F343" s="172" t="s">
        <v>277</v>
      </c>
      <c r="G343" s="172"/>
      <c r="H343" s="172"/>
      <c r="I343" s="172"/>
      <c r="J343" s="172"/>
    </row>
    <row r="344" spans="1:10" x14ac:dyDescent="0.3">
      <c r="A344" s="34">
        <v>4</v>
      </c>
      <c r="B344" s="34"/>
      <c r="C344" s="47"/>
      <c r="D344" s="47"/>
      <c r="E344" s="47"/>
      <c r="F344" s="35" t="s">
        <v>263</v>
      </c>
      <c r="G344" s="36"/>
      <c r="H344" s="36">
        <f>H345</f>
        <v>50000</v>
      </c>
      <c r="I344" s="36"/>
      <c r="J344" s="36"/>
    </row>
    <row r="345" spans="1:10" x14ac:dyDescent="0.3">
      <c r="A345" s="33"/>
      <c r="B345" s="34">
        <v>42</v>
      </c>
      <c r="C345" s="34"/>
      <c r="D345" s="34"/>
      <c r="E345" s="34"/>
      <c r="F345" s="35" t="s">
        <v>264</v>
      </c>
      <c r="G345" s="36"/>
      <c r="H345" s="36">
        <f>H346</f>
        <v>50000</v>
      </c>
      <c r="I345" s="36"/>
      <c r="J345" s="36"/>
    </row>
    <row r="346" spans="1:10" x14ac:dyDescent="0.3">
      <c r="A346" s="33"/>
      <c r="B346" s="33"/>
      <c r="C346" s="50">
        <v>421</v>
      </c>
      <c r="D346" s="110">
        <v>73</v>
      </c>
      <c r="E346" s="50">
        <v>4214</v>
      </c>
      <c r="F346" s="38" t="s">
        <v>278</v>
      </c>
      <c r="G346" s="39"/>
      <c r="H346" s="39">
        <v>50000</v>
      </c>
      <c r="I346" s="39"/>
      <c r="J346" s="39"/>
    </row>
    <row r="347" spans="1:10" ht="14.15" x14ac:dyDescent="0.35">
      <c r="A347" s="168" t="s">
        <v>279</v>
      </c>
      <c r="B347" s="168"/>
      <c r="C347" s="168"/>
      <c r="D347" s="168"/>
      <c r="E347" s="168"/>
      <c r="F347" s="169"/>
      <c r="G347" s="170"/>
      <c r="H347" s="170"/>
      <c r="I347" s="170"/>
      <c r="J347" s="170"/>
    </row>
    <row r="348" spans="1:10" ht="14.15" x14ac:dyDescent="0.35">
      <c r="A348" s="162" t="s">
        <v>280</v>
      </c>
      <c r="B348" s="162"/>
      <c r="C348" s="162"/>
      <c r="D348" s="162"/>
      <c r="E348" s="162"/>
      <c r="F348" s="163"/>
      <c r="G348" s="164"/>
      <c r="H348" s="164"/>
      <c r="I348" s="164"/>
      <c r="J348" s="164"/>
    </row>
    <row r="349" spans="1:10" ht="14.15" x14ac:dyDescent="0.35">
      <c r="A349" s="96" t="s">
        <v>128</v>
      </c>
      <c r="B349" s="96"/>
      <c r="C349" s="96"/>
      <c r="D349" s="96"/>
      <c r="E349" s="96"/>
      <c r="F349" s="158"/>
      <c r="G349" s="164"/>
      <c r="H349" s="164"/>
      <c r="I349" s="164"/>
      <c r="J349" s="164"/>
    </row>
    <row r="350" spans="1:10" ht="14.15" x14ac:dyDescent="0.35">
      <c r="A350" s="234" t="s">
        <v>211</v>
      </c>
      <c r="B350" s="234"/>
      <c r="C350" s="234"/>
      <c r="D350" s="234"/>
      <c r="E350" s="234"/>
      <c r="F350" s="234"/>
      <c r="G350" s="234"/>
      <c r="H350" s="234"/>
      <c r="I350" s="234"/>
      <c r="J350" s="234"/>
    </row>
    <row r="351" spans="1:10" x14ac:dyDescent="0.3">
      <c r="A351" s="34">
        <v>4</v>
      </c>
      <c r="B351" s="34"/>
      <c r="C351" s="47"/>
      <c r="D351" s="47"/>
      <c r="E351" s="47"/>
      <c r="F351" s="35" t="s">
        <v>263</v>
      </c>
      <c r="G351" s="36"/>
      <c r="H351" s="36">
        <f>H352</f>
        <v>191000</v>
      </c>
      <c r="I351" s="36"/>
      <c r="J351" s="36"/>
    </row>
    <row r="352" spans="1:10" x14ac:dyDescent="0.3">
      <c r="A352" s="33"/>
      <c r="B352" s="34">
        <v>42</v>
      </c>
      <c r="C352" s="34"/>
      <c r="D352" s="34"/>
      <c r="E352" s="34"/>
      <c r="F352" s="35" t="s">
        <v>264</v>
      </c>
      <c r="G352" s="36"/>
      <c r="H352" s="36">
        <f>SUM(H353:H356)</f>
        <v>191000</v>
      </c>
      <c r="I352" s="36"/>
      <c r="J352" s="36"/>
    </row>
    <row r="353" spans="1:10" x14ac:dyDescent="0.3">
      <c r="A353" s="33"/>
      <c r="B353" s="45"/>
      <c r="C353" s="37">
        <v>426</v>
      </c>
      <c r="D353" s="110">
        <v>74</v>
      </c>
      <c r="E353" s="37">
        <v>4263</v>
      </c>
      <c r="F353" s="38" t="s">
        <v>281</v>
      </c>
      <c r="G353" s="46"/>
      <c r="H353" s="46">
        <v>100000</v>
      </c>
      <c r="I353" s="46"/>
      <c r="J353" s="46"/>
    </row>
    <row r="354" spans="1:10" x14ac:dyDescent="0.3">
      <c r="A354" s="33"/>
      <c r="B354" s="45"/>
      <c r="C354" s="45"/>
      <c r="D354" s="110">
        <v>75</v>
      </c>
      <c r="E354" s="37">
        <v>4264</v>
      </c>
      <c r="F354" s="38" t="s">
        <v>282</v>
      </c>
      <c r="G354" s="46"/>
      <c r="H354" s="46">
        <v>11000</v>
      </c>
      <c r="I354" s="46"/>
      <c r="J354" s="46"/>
    </row>
    <row r="355" spans="1:10" x14ac:dyDescent="0.3">
      <c r="A355" s="33"/>
      <c r="B355" s="45"/>
      <c r="C355" s="45"/>
      <c r="D355" s="110">
        <v>76</v>
      </c>
      <c r="E355" s="37">
        <v>4264</v>
      </c>
      <c r="F355" s="38" t="s">
        <v>283</v>
      </c>
      <c r="G355" s="46"/>
      <c r="H355" s="46">
        <v>30000</v>
      </c>
      <c r="I355" s="46"/>
      <c r="J355" s="46"/>
    </row>
    <row r="356" spans="1:10" x14ac:dyDescent="0.3">
      <c r="A356" s="33"/>
      <c r="B356" s="45"/>
      <c r="C356" s="45"/>
      <c r="D356" s="110">
        <v>77</v>
      </c>
      <c r="E356" s="37">
        <v>4264</v>
      </c>
      <c r="F356" s="38" t="s">
        <v>284</v>
      </c>
      <c r="G356" s="46"/>
      <c r="H356" s="46">
        <v>50000</v>
      </c>
      <c r="I356" s="46"/>
      <c r="J356" s="46"/>
    </row>
    <row r="357" spans="1:10" x14ac:dyDescent="0.3">
      <c r="A357" s="55"/>
      <c r="B357" s="55"/>
      <c r="C357" s="56"/>
      <c r="D357" s="56"/>
      <c r="E357" s="56"/>
      <c r="F357" s="137"/>
      <c r="G357" s="138"/>
      <c r="H357" s="138"/>
      <c r="I357" s="138"/>
      <c r="J357" s="138"/>
    </row>
    <row r="358" spans="1:10" ht="14.15" x14ac:dyDescent="0.35">
      <c r="A358" s="136" t="s">
        <v>285</v>
      </c>
      <c r="B358" s="55"/>
      <c r="C358" s="56"/>
      <c r="D358" s="56"/>
      <c r="E358" s="56"/>
      <c r="F358" s="137"/>
      <c r="G358" s="138"/>
      <c r="H358" s="138"/>
      <c r="I358" s="138"/>
      <c r="J358" s="138"/>
    </row>
    <row r="359" spans="1:10" s="96" customFormat="1" ht="13.5" customHeight="1" x14ac:dyDescent="0.35">
      <c r="A359" s="99" t="s">
        <v>286</v>
      </c>
      <c r="B359" s="99"/>
      <c r="C359" s="99"/>
      <c r="D359" s="99"/>
      <c r="E359" s="99"/>
      <c r="F359" s="100"/>
      <c r="G359" s="94"/>
      <c r="H359" s="94">
        <f>H366+H396</f>
        <v>1067500</v>
      </c>
      <c r="I359" s="94">
        <f>I366</f>
        <v>0</v>
      </c>
      <c r="J359" s="94">
        <f>J366</f>
        <v>0</v>
      </c>
    </row>
    <row r="360" spans="1:10" s="101" customFormat="1" ht="13.5" customHeight="1" x14ac:dyDescent="0.35">
      <c r="A360" s="101" t="s">
        <v>287</v>
      </c>
      <c r="F360" s="139"/>
      <c r="G360" s="59"/>
      <c r="H360" s="3"/>
      <c r="I360" s="3"/>
      <c r="J360" s="3"/>
    </row>
    <row r="361" spans="1:10" s="101" customFormat="1" ht="14.15" x14ac:dyDescent="0.35">
      <c r="A361" s="101" t="s">
        <v>128</v>
      </c>
      <c r="F361" s="139"/>
      <c r="G361" s="59"/>
      <c r="H361" s="3"/>
      <c r="I361" s="3"/>
      <c r="J361" s="3"/>
    </row>
    <row r="362" spans="1:10" s="101" customFormat="1" ht="14.15" x14ac:dyDescent="0.35">
      <c r="A362" s="228" t="s">
        <v>211</v>
      </c>
      <c r="B362" s="228"/>
      <c r="C362" s="228"/>
      <c r="D362" s="228"/>
      <c r="E362" s="228"/>
      <c r="F362" s="228"/>
      <c r="G362" s="228"/>
      <c r="H362" s="228"/>
      <c r="I362" s="228"/>
      <c r="J362" s="228"/>
    </row>
    <row r="363" spans="1:10" s="101" customFormat="1" ht="25.3" x14ac:dyDescent="0.35">
      <c r="A363" s="22" t="s">
        <v>30</v>
      </c>
      <c r="B363" s="23" t="s">
        <v>31</v>
      </c>
      <c r="C363" s="23" t="s">
        <v>32</v>
      </c>
      <c r="D363" s="23"/>
      <c r="E363" s="23" t="s">
        <v>33</v>
      </c>
      <c r="F363" s="24" t="s">
        <v>34</v>
      </c>
      <c r="G363" s="25"/>
      <c r="H363" s="25" t="s">
        <v>35</v>
      </c>
      <c r="I363" s="25" t="s">
        <v>36</v>
      </c>
      <c r="J363" s="25" t="s">
        <v>37</v>
      </c>
    </row>
    <row r="364" spans="1:10" s="4" customFormat="1" ht="14.5" customHeight="1" x14ac:dyDescent="0.3">
      <c r="A364" s="222">
        <v>1</v>
      </c>
      <c r="B364" s="222"/>
      <c r="C364" s="222"/>
      <c r="D364" s="222"/>
      <c r="E364" s="222"/>
      <c r="F364" s="26">
        <v>2</v>
      </c>
      <c r="G364" s="27"/>
      <c r="H364" s="27">
        <v>3</v>
      </c>
      <c r="I364" s="27">
        <v>4</v>
      </c>
      <c r="J364" s="27">
        <v>5</v>
      </c>
    </row>
    <row r="365" spans="1:10" s="4" customFormat="1" ht="14.5" customHeight="1" x14ac:dyDescent="0.35">
      <c r="A365" s="235" t="s">
        <v>288</v>
      </c>
      <c r="B365" s="235"/>
      <c r="C365" s="235"/>
      <c r="D365" s="235"/>
      <c r="E365" s="235"/>
      <c r="F365" s="235"/>
      <c r="G365" s="235"/>
      <c r="H365" s="235"/>
      <c r="I365" s="235"/>
      <c r="J365" s="235"/>
    </row>
    <row r="366" spans="1:10" s="28" customFormat="1" x14ac:dyDescent="0.3">
      <c r="A366" s="29">
        <v>3</v>
      </c>
      <c r="B366" s="29"/>
      <c r="C366" s="61"/>
      <c r="D366" s="61"/>
      <c r="E366" s="61"/>
      <c r="F366" s="62" t="s">
        <v>131</v>
      </c>
      <c r="G366" s="32"/>
      <c r="H366" s="32">
        <f>H367+H372+H393</f>
        <v>967500</v>
      </c>
      <c r="I366" s="32"/>
      <c r="J366" s="32"/>
    </row>
    <row r="367" spans="1:10" x14ac:dyDescent="0.3">
      <c r="A367" s="33"/>
      <c r="B367" s="34">
        <v>31</v>
      </c>
      <c r="C367" s="34"/>
      <c r="D367" s="34"/>
      <c r="E367" s="34"/>
      <c r="F367" s="35" t="s">
        <v>68</v>
      </c>
      <c r="G367" s="36"/>
      <c r="H367" s="36">
        <f>SUM(H368:H370)</f>
        <v>250500</v>
      </c>
      <c r="I367" s="36"/>
      <c r="J367" s="36"/>
    </row>
    <row r="368" spans="1:10" x14ac:dyDescent="0.3">
      <c r="A368" s="33"/>
      <c r="B368" s="33"/>
      <c r="C368" s="50">
        <v>311</v>
      </c>
      <c r="D368" s="110">
        <v>78</v>
      </c>
      <c r="E368" s="50"/>
      <c r="F368" s="38" t="s">
        <v>289</v>
      </c>
      <c r="G368" s="39"/>
      <c r="H368" s="39">
        <v>200000</v>
      </c>
      <c r="I368" s="39"/>
      <c r="J368" s="39"/>
    </row>
    <row r="369" spans="1:10" x14ac:dyDescent="0.3">
      <c r="A369" s="33"/>
      <c r="B369" s="33"/>
      <c r="C369" s="50">
        <v>312</v>
      </c>
      <c r="D369" s="110">
        <v>79</v>
      </c>
      <c r="E369" s="50"/>
      <c r="F369" s="38" t="s">
        <v>158</v>
      </c>
      <c r="G369" s="39"/>
      <c r="H369" s="39">
        <v>500</v>
      </c>
      <c r="I369" s="39"/>
      <c r="J369" s="39"/>
    </row>
    <row r="370" spans="1:10" x14ac:dyDescent="0.3">
      <c r="A370" s="33"/>
      <c r="B370" s="33"/>
      <c r="C370" s="50">
        <v>313</v>
      </c>
      <c r="D370" s="110">
        <v>80</v>
      </c>
      <c r="E370" s="50"/>
      <c r="F370" s="38" t="s">
        <v>290</v>
      </c>
      <c r="G370" s="39"/>
      <c r="H370" s="39">
        <v>50000</v>
      </c>
      <c r="I370" s="39"/>
      <c r="J370" s="39"/>
    </row>
    <row r="371" spans="1:10" ht="15.55" customHeight="1" x14ac:dyDescent="0.35">
      <c r="A371" s="236" t="s">
        <v>291</v>
      </c>
      <c r="B371" s="236"/>
      <c r="C371" s="236"/>
      <c r="D371" s="236"/>
      <c r="E371" s="236"/>
      <c r="F371" s="236"/>
      <c r="G371" s="236"/>
      <c r="H371" s="236"/>
      <c r="I371" s="236"/>
      <c r="J371" s="236"/>
    </row>
    <row r="372" spans="1:10" x14ac:dyDescent="0.3">
      <c r="A372" s="33"/>
      <c r="B372" s="34">
        <v>32</v>
      </c>
      <c r="C372" s="34"/>
      <c r="D372" s="34"/>
      <c r="E372" s="34"/>
      <c r="F372" s="35" t="s">
        <v>78</v>
      </c>
      <c r="G372" s="36"/>
      <c r="H372" s="36">
        <f>H373+H378+H391</f>
        <v>567000</v>
      </c>
      <c r="I372" s="36"/>
      <c r="J372" s="36"/>
    </row>
    <row r="373" spans="1:10" x14ac:dyDescent="0.3">
      <c r="A373" s="33"/>
      <c r="B373" s="33"/>
      <c r="C373" s="47">
        <v>322</v>
      </c>
      <c r="D373" s="47"/>
      <c r="E373" s="47"/>
      <c r="F373" s="65" t="s">
        <v>80</v>
      </c>
      <c r="G373" s="66"/>
      <c r="H373" s="36">
        <f>SUM(H374:H377)</f>
        <v>90000</v>
      </c>
      <c r="I373" s="36">
        <f>SUM(I374:I377)</f>
        <v>0</v>
      </c>
      <c r="J373" s="36">
        <f>SUM(J374:J377)</f>
        <v>0</v>
      </c>
    </row>
    <row r="374" spans="1:10" x14ac:dyDescent="0.3">
      <c r="A374" s="33"/>
      <c r="B374" s="33"/>
      <c r="C374" s="50"/>
      <c r="D374" s="110">
        <v>81</v>
      </c>
      <c r="E374" s="50">
        <v>3223</v>
      </c>
      <c r="F374" s="38" t="s">
        <v>292</v>
      </c>
      <c r="G374" s="39"/>
      <c r="H374" s="39">
        <v>40000</v>
      </c>
      <c r="I374" s="39"/>
      <c r="J374" s="39"/>
    </row>
    <row r="375" spans="1:10" ht="24.9" x14ac:dyDescent="0.3">
      <c r="A375" s="33"/>
      <c r="B375" s="33"/>
      <c r="C375" s="50"/>
      <c r="D375" s="110">
        <v>82</v>
      </c>
      <c r="E375" s="50">
        <v>3224</v>
      </c>
      <c r="F375" s="38" t="s">
        <v>293</v>
      </c>
      <c r="G375" s="39"/>
      <c r="H375" s="39">
        <v>20000</v>
      </c>
      <c r="I375" s="39"/>
      <c r="J375" s="39"/>
    </row>
    <row r="376" spans="1:10" ht="24.9" x14ac:dyDescent="0.3">
      <c r="A376" s="33"/>
      <c r="B376" s="33"/>
      <c r="C376" s="50"/>
      <c r="D376" s="110">
        <v>83</v>
      </c>
      <c r="E376" s="50">
        <v>3224</v>
      </c>
      <c r="F376" s="38" t="s">
        <v>294</v>
      </c>
      <c r="G376" s="39"/>
      <c r="H376" s="39">
        <v>20000</v>
      </c>
      <c r="I376" s="39"/>
      <c r="J376" s="39"/>
    </row>
    <row r="377" spans="1:10" x14ac:dyDescent="0.3">
      <c r="A377" s="33"/>
      <c r="B377" s="33"/>
      <c r="C377" s="50"/>
      <c r="D377" s="110">
        <v>84</v>
      </c>
      <c r="E377" s="50">
        <v>3227</v>
      </c>
      <c r="F377" s="38" t="s">
        <v>295</v>
      </c>
      <c r="G377" s="39"/>
      <c r="H377" s="39">
        <v>10000</v>
      </c>
      <c r="I377" s="39"/>
      <c r="J377" s="39"/>
    </row>
    <row r="378" spans="1:10" x14ac:dyDescent="0.3">
      <c r="A378" s="33"/>
      <c r="B378" s="33"/>
      <c r="C378" s="34">
        <v>323</v>
      </c>
      <c r="D378" s="135"/>
      <c r="E378" s="34"/>
      <c r="F378" s="35" t="s">
        <v>81</v>
      </c>
      <c r="G378" s="36"/>
      <c r="H378" s="36">
        <f>SUM(H379:H390)</f>
        <v>472000</v>
      </c>
      <c r="I378" s="36"/>
      <c r="J378" s="36"/>
    </row>
    <row r="379" spans="1:10" ht="24.9" x14ac:dyDescent="0.3">
      <c r="A379" s="33"/>
      <c r="B379" s="33"/>
      <c r="C379" s="50"/>
      <c r="D379" s="110">
        <v>85</v>
      </c>
      <c r="E379" s="50">
        <v>3232</v>
      </c>
      <c r="F379" s="38" t="s">
        <v>296</v>
      </c>
      <c r="G379" s="39"/>
      <c r="H379" s="39">
        <v>40000</v>
      </c>
      <c r="I379" s="39"/>
      <c r="J379" s="39"/>
    </row>
    <row r="380" spans="1:10" x14ac:dyDescent="0.3">
      <c r="A380" s="33"/>
      <c r="B380" s="33"/>
      <c r="C380" s="50"/>
      <c r="D380" s="110">
        <v>86</v>
      </c>
      <c r="E380" s="50">
        <v>3232</v>
      </c>
      <c r="F380" s="38" t="s">
        <v>297</v>
      </c>
      <c r="G380" s="39"/>
      <c r="H380" s="39">
        <v>100000</v>
      </c>
      <c r="I380" s="39"/>
      <c r="J380" s="39"/>
    </row>
    <row r="381" spans="1:10" x14ac:dyDescent="0.3">
      <c r="A381" s="33"/>
      <c r="B381" s="33"/>
      <c r="C381" s="50"/>
      <c r="D381" s="110">
        <v>87</v>
      </c>
      <c r="E381" s="50">
        <v>3232</v>
      </c>
      <c r="F381" s="38" t="s">
        <v>298</v>
      </c>
      <c r="G381" s="39"/>
      <c r="H381" s="39">
        <v>60000</v>
      </c>
      <c r="I381" s="39"/>
      <c r="J381" s="39"/>
    </row>
    <row r="382" spans="1:10" x14ac:dyDescent="0.3">
      <c r="A382" s="33"/>
      <c r="B382" s="33"/>
      <c r="C382" s="50"/>
      <c r="D382" s="110">
        <v>88</v>
      </c>
      <c r="E382" s="50">
        <v>3234</v>
      </c>
      <c r="F382" s="38" t="s">
        <v>299</v>
      </c>
      <c r="G382" s="39"/>
      <c r="H382" s="39">
        <v>20000</v>
      </c>
      <c r="I382" s="39"/>
      <c r="J382" s="39"/>
    </row>
    <row r="383" spans="1:10" x14ac:dyDescent="0.3">
      <c r="A383" s="33"/>
      <c r="B383" s="33"/>
      <c r="C383" s="50"/>
      <c r="D383" s="110">
        <v>89</v>
      </c>
      <c r="E383" s="50">
        <v>3234</v>
      </c>
      <c r="F383" s="38" t="s">
        <v>300</v>
      </c>
      <c r="G383" s="39"/>
      <c r="H383" s="39">
        <v>8000</v>
      </c>
      <c r="I383" s="39"/>
      <c r="J383" s="39"/>
    </row>
    <row r="384" spans="1:10" x14ac:dyDescent="0.3">
      <c r="A384" s="33"/>
      <c r="B384" s="33"/>
      <c r="C384" s="50"/>
      <c r="D384" s="110">
        <v>90</v>
      </c>
      <c r="E384" s="50">
        <v>3234</v>
      </c>
      <c r="F384" s="38" t="s">
        <v>301</v>
      </c>
      <c r="G384" s="39"/>
      <c r="H384" s="39">
        <v>2000</v>
      </c>
      <c r="I384" s="39"/>
      <c r="J384" s="39"/>
    </row>
    <row r="385" spans="1:10" x14ac:dyDescent="0.3">
      <c r="A385" s="33"/>
      <c r="B385" s="33"/>
      <c r="C385" s="50"/>
      <c r="D385" s="110">
        <v>91</v>
      </c>
      <c r="E385" s="50">
        <v>3234</v>
      </c>
      <c r="F385" s="38" t="s">
        <v>302</v>
      </c>
      <c r="G385" s="39"/>
      <c r="H385" s="39">
        <v>50000</v>
      </c>
      <c r="I385" s="39"/>
      <c r="J385" s="39"/>
    </row>
    <row r="386" spans="1:10" x14ac:dyDescent="0.3">
      <c r="A386" s="33"/>
      <c r="B386" s="33"/>
      <c r="C386" s="50"/>
      <c r="D386" s="110">
        <v>92</v>
      </c>
      <c r="E386" s="50">
        <v>3234</v>
      </c>
      <c r="F386" s="38" t="s">
        <v>303</v>
      </c>
      <c r="G386" s="39"/>
      <c r="H386" s="39">
        <v>2000</v>
      </c>
      <c r="I386" s="39"/>
      <c r="J386" s="39"/>
    </row>
    <row r="387" spans="1:10" x14ac:dyDescent="0.3">
      <c r="A387" s="33"/>
      <c r="B387" s="33"/>
      <c r="C387" s="50"/>
      <c r="D387" s="110">
        <v>93</v>
      </c>
      <c r="E387" s="50">
        <v>3234</v>
      </c>
      <c r="F387" s="38" t="s">
        <v>304</v>
      </c>
      <c r="G387" s="39"/>
      <c r="H387" s="39">
        <v>5000</v>
      </c>
      <c r="I387" s="39"/>
      <c r="J387" s="39"/>
    </row>
    <row r="388" spans="1:10" x14ac:dyDescent="0.3">
      <c r="A388" s="33"/>
      <c r="B388" s="33"/>
      <c r="C388" s="50"/>
      <c r="D388" s="110">
        <v>94</v>
      </c>
      <c r="E388" s="50">
        <v>3234</v>
      </c>
      <c r="F388" s="38" t="s">
        <v>305</v>
      </c>
      <c r="G388" s="39"/>
      <c r="H388" s="39">
        <v>5000</v>
      </c>
      <c r="I388" s="39"/>
      <c r="J388" s="39"/>
    </row>
    <row r="389" spans="1:10" x14ac:dyDescent="0.3">
      <c r="A389" s="33"/>
      <c r="B389" s="33"/>
      <c r="C389" s="50"/>
      <c r="D389" s="110">
        <v>95</v>
      </c>
      <c r="E389" s="50">
        <v>3237</v>
      </c>
      <c r="F389" s="38" t="s">
        <v>306</v>
      </c>
      <c r="G389" s="39"/>
      <c r="H389" s="39">
        <v>120000</v>
      </c>
      <c r="I389" s="39"/>
      <c r="J389" s="39"/>
    </row>
    <row r="390" spans="1:10" ht="24.9" x14ac:dyDescent="0.3">
      <c r="A390" s="33"/>
      <c r="B390" s="33"/>
      <c r="C390" s="50"/>
      <c r="D390" s="110">
        <v>96</v>
      </c>
      <c r="E390" s="50">
        <v>3239</v>
      </c>
      <c r="F390" s="38" t="s">
        <v>307</v>
      </c>
      <c r="G390" s="39"/>
      <c r="H390" s="39">
        <v>60000</v>
      </c>
      <c r="I390" s="39"/>
      <c r="J390" s="39"/>
    </row>
    <row r="391" spans="1:10" x14ac:dyDescent="0.3">
      <c r="A391" s="33"/>
      <c r="B391" s="33"/>
      <c r="C391" s="34">
        <v>329</v>
      </c>
      <c r="D391" s="135"/>
      <c r="E391" s="34"/>
      <c r="F391" s="35" t="s">
        <v>202</v>
      </c>
      <c r="G391" s="66"/>
      <c r="H391" s="36">
        <f>SUM(H392)</f>
        <v>5000</v>
      </c>
      <c r="I391" s="66"/>
      <c r="J391" s="66"/>
    </row>
    <row r="392" spans="1:10" x14ac:dyDescent="0.3">
      <c r="A392" s="33"/>
      <c r="B392" s="33"/>
      <c r="C392" s="50"/>
      <c r="D392" s="110">
        <v>97</v>
      </c>
      <c r="E392" s="50">
        <v>3299</v>
      </c>
      <c r="F392" s="38" t="s">
        <v>308</v>
      </c>
      <c r="G392" s="39"/>
      <c r="H392" s="39">
        <v>5000</v>
      </c>
      <c r="I392" s="39"/>
      <c r="J392" s="39"/>
    </row>
    <row r="393" spans="1:10" x14ac:dyDescent="0.3">
      <c r="A393" s="33"/>
      <c r="B393" s="34">
        <v>34</v>
      </c>
      <c r="C393" s="47"/>
      <c r="D393" s="135"/>
      <c r="E393" s="47"/>
      <c r="F393" s="35" t="s">
        <v>205</v>
      </c>
      <c r="G393" s="36"/>
      <c r="H393" s="36">
        <f>H394</f>
        <v>150000</v>
      </c>
      <c r="I393" s="36"/>
      <c r="J393" s="36"/>
    </row>
    <row r="394" spans="1:10" x14ac:dyDescent="0.3">
      <c r="A394" s="33"/>
      <c r="B394" s="34"/>
      <c r="C394" s="34">
        <v>342</v>
      </c>
      <c r="D394" s="135"/>
      <c r="E394" s="47"/>
      <c r="F394" s="35" t="s">
        <v>309</v>
      </c>
      <c r="G394" s="36"/>
      <c r="H394" s="36">
        <f>H395</f>
        <v>150000</v>
      </c>
      <c r="I394" s="36"/>
      <c r="J394" s="36"/>
    </row>
    <row r="395" spans="1:10" x14ac:dyDescent="0.3">
      <c r="A395" s="33"/>
      <c r="B395" s="41"/>
      <c r="C395" s="50"/>
      <c r="D395" s="110">
        <v>98</v>
      </c>
      <c r="E395" s="50">
        <v>3422</v>
      </c>
      <c r="F395" s="38" t="s">
        <v>310</v>
      </c>
      <c r="G395" s="46"/>
      <c r="H395" s="39">
        <v>150000</v>
      </c>
      <c r="I395" s="39"/>
      <c r="J395" s="39"/>
    </row>
    <row r="396" spans="1:10" x14ac:dyDescent="0.3">
      <c r="A396" s="34">
        <v>4</v>
      </c>
      <c r="B396" s="34"/>
      <c r="C396" s="47"/>
      <c r="D396" s="135"/>
      <c r="E396" s="47"/>
      <c r="F396" s="35" t="s">
        <v>263</v>
      </c>
      <c r="G396" s="36"/>
      <c r="H396" s="36">
        <f>H397</f>
        <v>100000</v>
      </c>
      <c r="I396" s="36"/>
      <c r="J396" s="36"/>
    </row>
    <row r="397" spans="1:10" x14ac:dyDescent="0.3">
      <c r="A397" s="33"/>
      <c r="B397" s="34">
        <v>42</v>
      </c>
      <c r="C397" s="34"/>
      <c r="D397" s="135"/>
      <c r="E397" s="34"/>
      <c r="F397" s="35" t="s">
        <v>264</v>
      </c>
      <c r="G397" s="36"/>
      <c r="H397" s="36">
        <f>H425+H401</f>
        <v>100000</v>
      </c>
      <c r="I397" s="36"/>
      <c r="J397" s="36"/>
    </row>
    <row r="398" spans="1:10" x14ac:dyDescent="0.3">
      <c r="A398" s="33"/>
      <c r="B398" s="34"/>
      <c r="C398" s="34">
        <v>422</v>
      </c>
      <c r="D398" s="135"/>
      <c r="E398" s="34"/>
      <c r="F398" s="35" t="s">
        <v>311</v>
      </c>
      <c r="G398" s="36"/>
      <c r="H398" s="36">
        <f>SUM(H399:H400)</f>
        <v>20000</v>
      </c>
      <c r="I398" s="36"/>
      <c r="J398" s="36"/>
    </row>
    <row r="399" spans="1:10" x14ac:dyDescent="0.3">
      <c r="A399" s="33"/>
      <c r="B399" s="45"/>
      <c r="C399" s="45"/>
      <c r="D399" s="110">
        <v>99</v>
      </c>
      <c r="E399" s="37">
        <v>4227</v>
      </c>
      <c r="F399" s="38" t="s">
        <v>312</v>
      </c>
      <c r="G399" s="46"/>
      <c r="H399" s="39">
        <v>10000</v>
      </c>
      <c r="I399" s="46"/>
      <c r="J399" s="46"/>
    </row>
    <row r="400" spans="1:10" x14ac:dyDescent="0.3">
      <c r="A400" s="33"/>
      <c r="B400" s="45"/>
      <c r="C400" s="45"/>
      <c r="D400" s="110">
        <v>100</v>
      </c>
      <c r="E400" s="37">
        <v>4227</v>
      </c>
      <c r="F400" s="38" t="s">
        <v>313</v>
      </c>
      <c r="G400" s="46"/>
      <c r="H400" s="39">
        <v>10000</v>
      </c>
      <c r="I400" s="46"/>
      <c r="J400" s="46"/>
    </row>
    <row r="401" spans="1:10" x14ac:dyDescent="0.3">
      <c r="A401" s="33"/>
      <c r="B401" s="34"/>
      <c r="C401" s="34">
        <v>423</v>
      </c>
      <c r="D401" s="34"/>
      <c r="E401" s="64"/>
      <c r="F401" s="35" t="s">
        <v>102</v>
      </c>
      <c r="G401" s="36"/>
      <c r="H401" s="36">
        <f>SUM(H402)</f>
        <v>100000</v>
      </c>
      <c r="I401" s="36"/>
      <c r="J401" s="36"/>
    </row>
    <row r="402" spans="1:10" x14ac:dyDescent="0.3">
      <c r="A402" s="45"/>
      <c r="B402" s="45"/>
      <c r="C402" s="45"/>
      <c r="D402" s="110">
        <v>101</v>
      </c>
      <c r="E402" s="37">
        <v>4231</v>
      </c>
      <c r="F402" s="38" t="s">
        <v>314</v>
      </c>
      <c r="G402" s="46"/>
      <c r="H402" s="39">
        <v>100000</v>
      </c>
      <c r="I402" s="46"/>
      <c r="J402" s="46"/>
    </row>
    <row r="403" spans="1:10" x14ac:dyDescent="0.3">
      <c r="A403" s="33">
        <v>5</v>
      </c>
      <c r="B403" s="34"/>
      <c r="C403" s="34"/>
      <c r="D403" s="34"/>
      <c r="E403" s="64"/>
      <c r="F403" s="35" t="s">
        <v>113</v>
      </c>
      <c r="G403" s="36"/>
      <c r="H403" s="36">
        <f>SUM(H404)</f>
        <v>150000</v>
      </c>
      <c r="I403" s="36"/>
      <c r="J403" s="36"/>
    </row>
    <row r="404" spans="1:10" x14ac:dyDescent="0.3">
      <c r="A404" s="33"/>
      <c r="B404" s="34">
        <v>54</v>
      </c>
      <c r="C404" s="34"/>
      <c r="D404" s="34"/>
      <c r="E404" s="64"/>
      <c r="F404" s="35" t="s">
        <v>315</v>
      </c>
      <c r="G404" s="36"/>
      <c r="H404" s="36">
        <f>SUM(H405)</f>
        <v>150000</v>
      </c>
      <c r="I404" s="36"/>
      <c r="J404" s="36"/>
    </row>
    <row r="405" spans="1:10" x14ac:dyDescent="0.3">
      <c r="A405" s="33"/>
      <c r="B405" s="34"/>
      <c r="C405" s="34">
        <v>542</v>
      </c>
      <c r="D405" s="34"/>
      <c r="E405" s="64"/>
      <c r="F405" s="35" t="s">
        <v>316</v>
      </c>
      <c r="G405" s="36"/>
      <c r="H405" s="36">
        <f>SUM(H406)</f>
        <v>150000</v>
      </c>
      <c r="I405" s="36"/>
      <c r="J405" s="36"/>
    </row>
    <row r="406" spans="1:10" x14ac:dyDescent="0.3">
      <c r="A406" s="33"/>
      <c r="B406" s="45"/>
      <c r="C406" s="45"/>
      <c r="D406" s="45"/>
      <c r="E406" s="37">
        <v>5422</v>
      </c>
      <c r="F406" s="38" t="s">
        <v>317</v>
      </c>
      <c r="G406" s="39"/>
      <c r="H406" s="39">
        <v>150000</v>
      </c>
      <c r="I406" s="46"/>
      <c r="J406" s="46"/>
    </row>
    <row r="407" spans="1:10" ht="15.55" customHeight="1" x14ac:dyDescent="0.35">
      <c r="A407" s="236" t="s">
        <v>318</v>
      </c>
      <c r="B407" s="236"/>
      <c r="C407" s="236"/>
      <c r="D407" s="236"/>
      <c r="E407" s="236"/>
      <c r="F407" s="236"/>
      <c r="G407" s="236"/>
      <c r="H407" s="236"/>
      <c r="I407" s="236"/>
      <c r="J407" s="236"/>
    </row>
    <row r="408" spans="1:10" x14ac:dyDescent="0.3">
      <c r="A408" s="33"/>
      <c r="B408" s="34">
        <v>32</v>
      </c>
      <c r="C408" s="34"/>
      <c r="D408" s="34"/>
      <c r="E408" s="34"/>
      <c r="F408" s="35" t="s">
        <v>78</v>
      </c>
      <c r="G408" s="36"/>
      <c r="H408" s="36">
        <f>H409+H412</f>
        <v>130000</v>
      </c>
      <c r="I408" s="36"/>
      <c r="J408" s="36"/>
    </row>
    <row r="409" spans="1:10" x14ac:dyDescent="0.3">
      <c r="A409" s="33"/>
      <c r="B409" s="33"/>
      <c r="C409" s="34">
        <v>322</v>
      </c>
      <c r="D409" s="34"/>
      <c r="E409" s="34"/>
      <c r="F409" s="35" t="s">
        <v>80</v>
      </c>
      <c r="G409" s="36"/>
      <c r="H409" s="36">
        <f>SUM(H410:H411)</f>
        <v>80000</v>
      </c>
      <c r="I409" s="36"/>
      <c r="J409" s="36"/>
    </row>
    <row r="410" spans="1:10" ht="14.15" x14ac:dyDescent="0.35">
      <c r="A410" s="173"/>
      <c r="B410" s="50"/>
      <c r="C410" s="50"/>
      <c r="D410" s="110">
        <v>102</v>
      </c>
      <c r="E410" s="50">
        <v>3223</v>
      </c>
      <c r="F410" s="38" t="s">
        <v>319</v>
      </c>
      <c r="G410" s="39"/>
      <c r="H410" s="39">
        <v>10000</v>
      </c>
      <c r="I410" s="39"/>
      <c r="J410" s="39"/>
    </row>
    <row r="411" spans="1:10" ht="14.15" x14ac:dyDescent="0.35">
      <c r="A411" s="173"/>
      <c r="B411" s="50"/>
      <c r="C411" s="50"/>
      <c r="D411" s="110">
        <v>103</v>
      </c>
      <c r="E411" s="50">
        <v>3223</v>
      </c>
      <c r="F411" s="38" t="s">
        <v>320</v>
      </c>
      <c r="G411" s="39"/>
      <c r="H411" s="39">
        <v>70000</v>
      </c>
      <c r="I411" s="39"/>
      <c r="J411" s="39"/>
    </row>
    <row r="412" spans="1:10" ht="14.15" x14ac:dyDescent="0.35">
      <c r="A412" s="174"/>
      <c r="B412" s="47"/>
      <c r="C412" s="34">
        <v>323</v>
      </c>
      <c r="D412" s="135"/>
      <c r="E412" s="34"/>
      <c r="F412" s="35" t="s">
        <v>81</v>
      </c>
      <c r="G412" s="36"/>
      <c r="H412" s="36">
        <f>SUM(H413)</f>
        <v>50000</v>
      </c>
      <c r="I412" s="36"/>
      <c r="J412" s="36"/>
    </row>
    <row r="413" spans="1:10" ht="14.15" x14ac:dyDescent="0.35">
      <c r="A413" s="173"/>
      <c r="B413" s="50"/>
      <c r="C413" s="45"/>
      <c r="D413" s="110">
        <v>104</v>
      </c>
      <c r="E413" s="37">
        <v>3232</v>
      </c>
      <c r="F413" s="38" t="s">
        <v>321</v>
      </c>
      <c r="G413" s="39"/>
      <c r="H413" s="39">
        <v>50000</v>
      </c>
      <c r="I413" s="39"/>
      <c r="J413" s="39"/>
    </row>
    <row r="414" spans="1:10" ht="15.55" customHeight="1" x14ac:dyDescent="0.35">
      <c r="A414" s="236" t="s">
        <v>322</v>
      </c>
      <c r="B414" s="236"/>
      <c r="C414" s="236"/>
      <c r="D414" s="236"/>
      <c r="E414" s="236"/>
      <c r="F414" s="236"/>
      <c r="G414" s="236"/>
      <c r="H414" s="236"/>
      <c r="I414" s="236"/>
      <c r="J414" s="236"/>
    </row>
    <row r="415" spans="1:10" x14ac:dyDescent="0.3">
      <c r="A415" s="33"/>
      <c r="B415" s="34">
        <v>32</v>
      </c>
      <c r="C415" s="34"/>
      <c r="D415" s="34"/>
      <c r="E415" s="34"/>
      <c r="F415" s="35" t="s">
        <v>78</v>
      </c>
      <c r="G415" s="36"/>
      <c r="H415" s="36">
        <f>H416+H419+H421</f>
        <v>28000</v>
      </c>
      <c r="I415" s="36"/>
      <c r="J415" s="36"/>
    </row>
    <row r="416" spans="1:10" x14ac:dyDescent="0.3">
      <c r="A416" s="33"/>
      <c r="B416" s="33"/>
      <c r="C416" s="34">
        <v>322</v>
      </c>
      <c r="D416" s="34"/>
      <c r="E416" s="34"/>
      <c r="F416" s="35" t="s">
        <v>80</v>
      </c>
      <c r="G416" s="36"/>
      <c r="H416" s="36">
        <f>SUM(H417:H418)</f>
        <v>20000</v>
      </c>
      <c r="I416" s="36"/>
      <c r="J416" s="36"/>
    </row>
    <row r="417" spans="1:10" ht="14.15" x14ac:dyDescent="0.35">
      <c r="A417" s="173"/>
      <c r="B417" s="50"/>
      <c r="C417" s="50"/>
      <c r="D417" s="110">
        <v>105</v>
      </c>
      <c r="E417" s="50">
        <v>3224</v>
      </c>
      <c r="F417" s="38" t="s">
        <v>323</v>
      </c>
      <c r="G417" s="39"/>
      <c r="H417" s="39">
        <v>10000</v>
      </c>
      <c r="I417" s="39"/>
      <c r="J417" s="39"/>
    </row>
    <row r="418" spans="1:10" ht="14.15" x14ac:dyDescent="0.35">
      <c r="A418" s="173"/>
      <c r="B418" s="50"/>
      <c r="C418" s="50"/>
      <c r="D418" s="110">
        <v>106</v>
      </c>
      <c r="E418" s="50">
        <v>3224</v>
      </c>
      <c r="F418" s="38" t="s">
        <v>324</v>
      </c>
      <c r="G418" s="39"/>
      <c r="H418" s="39">
        <v>10000</v>
      </c>
      <c r="I418" s="39"/>
      <c r="J418" s="39"/>
    </row>
    <row r="419" spans="1:10" ht="14.15" x14ac:dyDescent="0.35">
      <c r="A419" s="174"/>
      <c r="B419" s="47"/>
      <c r="C419" s="34">
        <v>323</v>
      </c>
      <c r="D419" s="135"/>
      <c r="E419" s="34"/>
      <c r="F419" s="35" t="s">
        <v>81</v>
      </c>
      <c r="G419" s="36"/>
      <c r="H419" s="36">
        <f>SUM(H420)</f>
        <v>5000</v>
      </c>
      <c r="I419" s="36"/>
      <c r="J419" s="36"/>
    </row>
    <row r="420" spans="1:10" ht="14.15" x14ac:dyDescent="0.35">
      <c r="A420" s="173"/>
      <c r="B420" s="50"/>
      <c r="C420" s="45"/>
      <c r="D420" s="110">
        <v>107</v>
      </c>
      <c r="E420" s="37">
        <v>3232</v>
      </c>
      <c r="F420" s="38" t="s">
        <v>325</v>
      </c>
      <c r="G420" s="39"/>
      <c r="H420" s="39">
        <v>5000</v>
      </c>
      <c r="I420" s="39"/>
      <c r="J420" s="39"/>
    </row>
    <row r="421" spans="1:10" ht="14.15" x14ac:dyDescent="0.35">
      <c r="A421" s="174"/>
      <c r="B421" s="47"/>
      <c r="C421" s="34">
        <v>329</v>
      </c>
      <c r="D421" s="135"/>
      <c r="E421" s="34"/>
      <c r="F421" s="35" t="s">
        <v>202</v>
      </c>
      <c r="G421" s="66"/>
      <c r="H421" s="36">
        <f>SUM(H422)</f>
        <v>3000</v>
      </c>
      <c r="I421" s="66"/>
      <c r="J421" s="66"/>
    </row>
    <row r="422" spans="1:10" ht="25.3" x14ac:dyDescent="0.35">
      <c r="A422" s="173"/>
      <c r="B422" s="50"/>
      <c r="C422" s="45"/>
      <c r="D422" s="110">
        <v>108</v>
      </c>
      <c r="E422" s="37">
        <v>3299</v>
      </c>
      <c r="F422" s="38" t="s">
        <v>326</v>
      </c>
      <c r="G422" s="39"/>
      <c r="H422" s="39">
        <v>3000</v>
      </c>
      <c r="I422" s="39"/>
      <c r="J422" s="39"/>
    </row>
    <row r="423" spans="1:10" s="72" customFormat="1" ht="28.3" x14ac:dyDescent="0.35">
      <c r="A423" s="96" t="s">
        <v>327</v>
      </c>
      <c r="B423" s="96"/>
      <c r="C423" s="96"/>
      <c r="D423" s="96"/>
      <c r="E423" s="96"/>
      <c r="F423" s="158" t="s">
        <v>328</v>
      </c>
      <c r="G423" s="130"/>
      <c r="H423" s="130">
        <f>H424+H460+H495+H442+H530</f>
        <v>1778600</v>
      </c>
      <c r="I423" s="130">
        <f>I424+I460+I495+I442+I530</f>
        <v>0</v>
      </c>
      <c r="J423" s="130">
        <f>J424+J460+J495+J442+J530</f>
        <v>0</v>
      </c>
    </row>
    <row r="424" spans="1:10" s="95" customFormat="1" ht="30" customHeight="1" x14ac:dyDescent="0.35">
      <c r="A424" s="96" t="s">
        <v>329</v>
      </c>
      <c r="B424" s="96"/>
      <c r="C424" s="96"/>
      <c r="D424" s="96"/>
      <c r="E424" s="96"/>
      <c r="F424" s="158" t="s">
        <v>330</v>
      </c>
      <c r="G424" s="94"/>
      <c r="H424" s="94">
        <f>H432</f>
        <v>55600</v>
      </c>
      <c r="I424" s="94">
        <f>I432</f>
        <v>0</v>
      </c>
      <c r="J424" s="94">
        <f>J432</f>
        <v>0</v>
      </c>
    </row>
    <row r="425" spans="1:10" s="101" customFormat="1" ht="14.15" x14ac:dyDescent="0.35">
      <c r="A425" s="101" t="s">
        <v>331</v>
      </c>
      <c r="F425" s="139"/>
      <c r="G425" s="59"/>
      <c r="H425" s="3"/>
    </row>
    <row r="426" spans="1:10" s="101" customFormat="1" ht="14.15" x14ac:dyDescent="0.35">
      <c r="A426" s="101" t="s">
        <v>332</v>
      </c>
      <c r="F426" s="139"/>
      <c r="G426" s="59"/>
      <c r="H426" s="3"/>
    </row>
    <row r="427" spans="1:10" s="101" customFormat="1" ht="14.15" x14ac:dyDescent="0.35">
      <c r="A427" s="101" t="s">
        <v>230</v>
      </c>
      <c r="F427" s="139"/>
      <c r="G427" s="59"/>
      <c r="H427" s="3"/>
    </row>
    <row r="428" spans="1:10" s="101" customFormat="1" ht="14.15" x14ac:dyDescent="0.35">
      <c r="A428" s="228" t="s">
        <v>211</v>
      </c>
      <c r="B428" s="228"/>
      <c r="C428" s="228"/>
      <c r="D428" s="228"/>
      <c r="E428" s="228"/>
      <c r="F428" s="228"/>
      <c r="G428" s="228"/>
      <c r="H428" s="228"/>
      <c r="I428" s="228"/>
      <c r="J428" s="228"/>
    </row>
    <row r="429" spans="1:10" s="101" customFormat="1" ht="25.3" x14ac:dyDescent="0.35">
      <c r="A429" s="22" t="s">
        <v>30</v>
      </c>
      <c r="B429" s="23" t="s">
        <v>31</v>
      </c>
      <c r="C429" s="23" t="s">
        <v>32</v>
      </c>
      <c r="D429" s="23"/>
      <c r="E429" s="23" t="s">
        <v>33</v>
      </c>
      <c r="F429" s="24" t="s">
        <v>34</v>
      </c>
      <c r="G429" s="25"/>
      <c r="H429" s="25" t="s">
        <v>35</v>
      </c>
      <c r="I429" s="25" t="s">
        <v>36</v>
      </c>
      <c r="J429" s="25" t="s">
        <v>37</v>
      </c>
    </row>
    <row r="430" spans="1:10" s="4" customFormat="1" ht="14.5" customHeight="1" x14ac:dyDescent="0.3">
      <c r="A430" s="222">
        <v>1</v>
      </c>
      <c r="B430" s="222"/>
      <c r="C430" s="222"/>
      <c r="D430" s="222"/>
      <c r="E430" s="222"/>
      <c r="F430" s="26">
        <v>2</v>
      </c>
      <c r="G430" s="27"/>
      <c r="H430" s="27">
        <v>3</v>
      </c>
      <c r="I430" s="27">
        <v>4</v>
      </c>
      <c r="J430" s="27">
        <v>5</v>
      </c>
    </row>
    <row r="431" spans="1:10" s="4" customFormat="1" ht="14.5" customHeight="1" x14ac:dyDescent="0.35">
      <c r="A431" s="237" t="s">
        <v>333</v>
      </c>
      <c r="B431" s="237"/>
      <c r="C431" s="237"/>
      <c r="D431" s="237"/>
      <c r="E431" s="237"/>
      <c r="F431" s="237"/>
      <c r="G431" s="237"/>
      <c r="H431" s="237"/>
      <c r="I431" s="237"/>
      <c r="J431" s="237"/>
    </row>
    <row r="432" spans="1:10" s="28" customFormat="1" x14ac:dyDescent="0.3">
      <c r="A432" s="29">
        <v>3</v>
      </c>
      <c r="B432" s="29"/>
      <c r="C432" s="61"/>
      <c r="D432" s="61"/>
      <c r="E432" s="61"/>
      <c r="F432" s="62" t="s">
        <v>131</v>
      </c>
      <c r="G432" s="32"/>
      <c r="H432" s="32">
        <f>H433+H436+H439</f>
        <v>55600</v>
      </c>
      <c r="I432" s="32">
        <f>I433+I436+I439</f>
        <v>0</v>
      </c>
      <c r="J432" s="32">
        <f>J433+J436+J439</f>
        <v>0</v>
      </c>
    </row>
    <row r="433" spans="1:10" x14ac:dyDescent="0.3">
      <c r="A433" s="33"/>
      <c r="B433" s="34">
        <v>32</v>
      </c>
      <c r="C433" s="34"/>
      <c r="D433" s="34"/>
      <c r="E433" s="34"/>
      <c r="F433" s="35" t="s">
        <v>138</v>
      </c>
      <c r="G433" s="36"/>
      <c r="H433" s="36">
        <f>H434</f>
        <v>3000</v>
      </c>
      <c r="I433" s="36"/>
      <c r="J433" s="36"/>
    </row>
    <row r="434" spans="1:10" x14ac:dyDescent="0.3">
      <c r="A434" s="33"/>
      <c r="B434" s="34"/>
      <c r="C434" s="175">
        <v>329</v>
      </c>
      <c r="D434" s="175"/>
      <c r="E434" s="175"/>
      <c r="F434" s="176" t="s">
        <v>334</v>
      </c>
      <c r="G434" s="177"/>
      <c r="H434" s="178">
        <f>SUM(H435)</f>
        <v>3000</v>
      </c>
      <c r="I434" s="177"/>
      <c r="J434" s="177"/>
    </row>
    <row r="435" spans="1:10" x14ac:dyDescent="0.3">
      <c r="A435" s="33"/>
      <c r="B435" s="33"/>
      <c r="C435" s="50"/>
      <c r="D435" s="110">
        <v>109</v>
      </c>
      <c r="E435" s="50">
        <v>3299</v>
      </c>
      <c r="F435" s="38" t="s">
        <v>335</v>
      </c>
      <c r="G435" s="39"/>
      <c r="H435" s="39">
        <v>3000</v>
      </c>
      <c r="I435" s="39"/>
      <c r="J435" s="39"/>
    </row>
    <row r="436" spans="1:10" x14ac:dyDescent="0.3">
      <c r="A436" s="33"/>
      <c r="B436" s="34">
        <v>36</v>
      </c>
      <c r="C436" s="34"/>
      <c r="D436" s="135"/>
      <c r="E436" s="34"/>
      <c r="F436" s="35" t="s">
        <v>199</v>
      </c>
      <c r="G436" s="36"/>
      <c r="H436" s="36">
        <f>SUM(H437)</f>
        <v>3100</v>
      </c>
      <c r="I436" s="36"/>
      <c r="J436" s="36"/>
    </row>
    <row r="437" spans="1:10" x14ac:dyDescent="0.3">
      <c r="A437" s="33"/>
      <c r="B437" s="34"/>
      <c r="C437" s="64">
        <v>363</v>
      </c>
      <c r="D437" s="135"/>
      <c r="E437" s="64"/>
      <c r="F437" s="65" t="s">
        <v>199</v>
      </c>
      <c r="G437" s="66"/>
      <c r="H437" s="66">
        <f>SUM(H438)</f>
        <v>3100</v>
      </c>
      <c r="I437" s="66"/>
      <c r="J437" s="66"/>
    </row>
    <row r="438" spans="1:10" x14ac:dyDescent="0.3">
      <c r="A438" s="33"/>
      <c r="B438" s="45"/>
      <c r="C438" s="45"/>
      <c r="D438" s="110">
        <v>110</v>
      </c>
      <c r="E438" s="37">
        <v>3632</v>
      </c>
      <c r="F438" s="38" t="s">
        <v>336</v>
      </c>
      <c r="G438" s="39"/>
      <c r="H438" s="39">
        <v>3100</v>
      </c>
      <c r="I438" s="39"/>
      <c r="J438" s="39"/>
    </row>
    <row r="439" spans="1:10" x14ac:dyDescent="0.3">
      <c r="A439" s="33"/>
      <c r="B439" s="34">
        <v>35</v>
      </c>
      <c r="C439" s="34"/>
      <c r="D439" s="135"/>
      <c r="E439" s="34"/>
      <c r="F439" s="35" t="s">
        <v>337</v>
      </c>
      <c r="G439" s="36"/>
      <c r="H439" s="36">
        <f>H440</f>
        <v>49500</v>
      </c>
      <c r="I439" s="36"/>
      <c r="J439" s="36"/>
    </row>
    <row r="440" spans="1:10" x14ac:dyDescent="0.3">
      <c r="A440" s="33"/>
      <c r="B440" s="33"/>
      <c r="C440" s="50">
        <v>352</v>
      </c>
      <c r="D440" s="110">
        <v>111</v>
      </c>
      <c r="E440" s="50"/>
      <c r="F440" s="38" t="s">
        <v>338</v>
      </c>
      <c r="G440" s="39"/>
      <c r="H440" s="39">
        <v>49500</v>
      </c>
      <c r="I440" s="39"/>
      <c r="J440" s="39"/>
    </row>
    <row r="441" spans="1:10" x14ac:dyDescent="0.3">
      <c r="A441" s="97"/>
      <c r="B441" s="97"/>
      <c r="C441" s="179"/>
      <c r="D441" s="179"/>
      <c r="E441" s="179"/>
      <c r="F441" s="180"/>
      <c r="G441" s="59"/>
      <c r="H441" s="59"/>
      <c r="I441" s="59"/>
      <c r="J441" s="59"/>
    </row>
    <row r="442" spans="1:10" ht="14.15" x14ac:dyDescent="0.35">
      <c r="A442" s="96" t="s">
        <v>339</v>
      </c>
      <c r="B442" s="99"/>
      <c r="C442" s="99"/>
      <c r="D442" s="99"/>
      <c r="E442" s="99"/>
      <c r="F442" s="158" t="s">
        <v>340</v>
      </c>
      <c r="G442" s="181"/>
      <c r="H442" s="94">
        <f>H450</f>
        <v>130000</v>
      </c>
      <c r="I442" s="94">
        <f>I450</f>
        <v>0</v>
      </c>
      <c r="J442" s="94">
        <f>J450</f>
        <v>0</v>
      </c>
    </row>
    <row r="443" spans="1:10" ht="14.15" x14ac:dyDescent="0.35">
      <c r="A443" s="101" t="s">
        <v>341</v>
      </c>
      <c r="B443" s="101"/>
      <c r="C443" s="101"/>
      <c r="D443" s="101"/>
      <c r="E443" s="101"/>
      <c r="F443" s="139"/>
      <c r="G443" s="138"/>
      <c r="H443" s="138"/>
      <c r="I443" s="138"/>
      <c r="J443" s="138"/>
    </row>
    <row r="444" spans="1:10" ht="14.15" x14ac:dyDescent="0.35">
      <c r="A444" s="101" t="s">
        <v>342</v>
      </c>
      <c r="B444" s="101"/>
      <c r="C444" s="101"/>
      <c r="D444" s="101"/>
      <c r="E444" s="101"/>
      <c r="F444" s="139"/>
      <c r="G444" s="59"/>
      <c r="H444" s="59"/>
      <c r="I444" s="59"/>
      <c r="J444" s="59"/>
    </row>
    <row r="445" spans="1:10" ht="14.15" x14ac:dyDescent="0.35">
      <c r="A445" s="101" t="s">
        <v>230</v>
      </c>
      <c r="B445" s="101"/>
      <c r="C445" s="101"/>
      <c r="D445" s="101"/>
      <c r="E445" s="101"/>
      <c r="F445" s="139"/>
      <c r="G445" s="59"/>
      <c r="H445" s="59"/>
      <c r="I445" s="59"/>
      <c r="J445" s="59"/>
    </row>
    <row r="446" spans="1:10" ht="14.15" x14ac:dyDescent="0.35">
      <c r="A446" s="228" t="s">
        <v>343</v>
      </c>
      <c r="B446" s="228"/>
      <c r="C446" s="228"/>
      <c r="D446" s="228"/>
      <c r="E446" s="228"/>
      <c r="F446" s="228"/>
      <c r="G446" s="228"/>
      <c r="H446" s="228"/>
      <c r="I446" s="228"/>
      <c r="J446" s="228"/>
    </row>
    <row r="447" spans="1:10" ht="24.9" x14ac:dyDescent="0.3">
      <c r="A447" s="22" t="s">
        <v>30</v>
      </c>
      <c r="B447" s="23" t="s">
        <v>31</v>
      </c>
      <c r="C447" s="23" t="s">
        <v>32</v>
      </c>
      <c r="D447" s="23"/>
      <c r="E447" s="23" t="s">
        <v>33</v>
      </c>
      <c r="F447" s="24" t="s">
        <v>34</v>
      </c>
      <c r="G447" s="25"/>
      <c r="H447" s="25" t="s">
        <v>35</v>
      </c>
      <c r="I447" s="25" t="s">
        <v>36</v>
      </c>
      <c r="J447" s="25" t="s">
        <v>37</v>
      </c>
    </row>
    <row r="448" spans="1:10" ht="13.5" customHeight="1" x14ac:dyDescent="0.3">
      <c r="A448" s="222">
        <v>1</v>
      </c>
      <c r="B448" s="222"/>
      <c r="C448" s="222"/>
      <c r="D448" s="222"/>
      <c r="E448" s="222"/>
      <c r="F448" s="26">
        <v>2</v>
      </c>
      <c r="G448" s="27"/>
      <c r="H448" s="27">
        <v>3</v>
      </c>
      <c r="I448" s="27">
        <v>4</v>
      </c>
      <c r="J448" s="27">
        <v>5</v>
      </c>
    </row>
    <row r="449" spans="1:10" ht="14.25" customHeight="1" x14ac:dyDescent="0.35">
      <c r="A449" s="237" t="s">
        <v>344</v>
      </c>
      <c r="B449" s="237"/>
      <c r="C449" s="237"/>
      <c r="D449" s="237"/>
      <c r="E449" s="237"/>
      <c r="F449" s="237"/>
      <c r="G449" s="237"/>
      <c r="H449" s="237"/>
      <c r="I449" s="237"/>
      <c r="J449" s="237"/>
    </row>
    <row r="450" spans="1:10" x14ac:dyDescent="0.3">
      <c r="A450" s="29">
        <v>3</v>
      </c>
      <c r="B450" s="29"/>
      <c r="C450" s="61"/>
      <c r="D450" s="61"/>
      <c r="E450" s="61"/>
      <c r="F450" s="62" t="s">
        <v>131</v>
      </c>
      <c r="G450" s="32"/>
      <c r="H450" s="32">
        <f>SUM(H451+H453)</f>
        <v>130000</v>
      </c>
      <c r="I450" s="32"/>
      <c r="J450" s="32"/>
    </row>
    <row r="451" spans="1:10" x14ac:dyDescent="0.3">
      <c r="A451" s="29"/>
      <c r="B451" s="29">
        <v>32</v>
      </c>
      <c r="C451" s="61"/>
      <c r="D451" s="61"/>
      <c r="E451" s="61"/>
      <c r="F451" s="35" t="s">
        <v>138</v>
      </c>
      <c r="G451" s="32"/>
      <c r="H451" s="36">
        <f>SUM(H452)</f>
        <v>10000</v>
      </c>
      <c r="I451" s="32"/>
      <c r="J451" s="32"/>
    </row>
    <row r="452" spans="1:10" x14ac:dyDescent="0.3">
      <c r="A452" s="29"/>
      <c r="B452" s="29"/>
      <c r="C452" s="61">
        <v>329</v>
      </c>
      <c r="D452" s="61"/>
      <c r="E452" s="61"/>
      <c r="F452" s="182" t="s">
        <v>345</v>
      </c>
      <c r="G452" s="32"/>
      <c r="H452" s="63">
        <v>10000</v>
      </c>
      <c r="I452" s="32"/>
      <c r="J452" s="32"/>
    </row>
    <row r="453" spans="1:10" x14ac:dyDescent="0.3">
      <c r="A453" s="97"/>
      <c r="B453" s="34">
        <v>35</v>
      </c>
      <c r="C453" s="34"/>
      <c r="D453" s="34"/>
      <c r="E453" s="34"/>
      <c r="F453" s="35" t="s">
        <v>337</v>
      </c>
      <c r="G453" s="36"/>
      <c r="H453" s="36">
        <f>H454+H455</f>
        <v>120000</v>
      </c>
      <c r="I453" s="36"/>
      <c r="J453" s="36"/>
    </row>
    <row r="454" spans="1:10" x14ac:dyDescent="0.3">
      <c r="A454" s="97"/>
      <c r="B454" s="34"/>
      <c r="C454" s="50">
        <v>352</v>
      </c>
      <c r="D454" s="110">
        <v>112</v>
      </c>
      <c r="E454" s="50"/>
      <c r="F454" s="38" t="s">
        <v>346</v>
      </c>
      <c r="G454" s="39"/>
      <c r="H454" s="39">
        <v>50000</v>
      </c>
      <c r="I454" s="39">
        <v>0</v>
      </c>
      <c r="J454" s="39">
        <v>0</v>
      </c>
    </row>
    <row r="455" spans="1:10" x14ac:dyDescent="0.3">
      <c r="A455" s="97"/>
      <c r="B455" s="33"/>
      <c r="C455" s="50">
        <v>352</v>
      </c>
      <c r="D455" s="110">
        <v>113</v>
      </c>
      <c r="E455" s="50"/>
      <c r="F455" s="38" t="s">
        <v>347</v>
      </c>
      <c r="G455" s="39"/>
      <c r="H455" s="39">
        <v>70000</v>
      </c>
      <c r="I455" s="39">
        <v>0</v>
      </c>
      <c r="J455" s="39">
        <v>0</v>
      </c>
    </row>
    <row r="456" spans="1:10" ht="14.9" customHeight="1" x14ac:dyDescent="0.35">
      <c r="A456" s="237" t="s">
        <v>348</v>
      </c>
      <c r="B456" s="237"/>
      <c r="C456" s="237"/>
      <c r="D456" s="237"/>
      <c r="E456" s="237"/>
      <c r="F456" s="237"/>
      <c r="G456" s="237"/>
      <c r="H456" s="237"/>
      <c r="I456" s="237"/>
      <c r="J456" s="237"/>
    </row>
    <row r="457" spans="1:10" x14ac:dyDescent="0.3">
      <c r="A457" s="97"/>
      <c r="B457" s="34">
        <v>35</v>
      </c>
      <c r="C457" s="34"/>
      <c r="D457" s="34"/>
      <c r="E457" s="34"/>
      <c r="F457" s="35" t="s">
        <v>337</v>
      </c>
      <c r="G457" s="36"/>
      <c r="H457" s="36">
        <f>H458</f>
        <v>50000</v>
      </c>
      <c r="I457" s="36"/>
      <c r="J457" s="36"/>
    </row>
    <row r="458" spans="1:10" x14ac:dyDescent="0.3">
      <c r="A458" s="97"/>
      <c r="B458" s="33"/>
      <c r="C458" s="50">
        <v>352</v>
      </c>
      <c r="D458" s="110">
        <v>114</v>
      </c>
      <c r="E458" s="50"/>
      <c r="F458" s="38" t="s">
        <v>349</v>
      </c>
      <c r="G458" s="39"/>
      <c r="H458" s="39">
        <v>50000</v>
      </c>
      <c r="I458" s="39"/>
      <c r="J458" s="39"/>
    </row>
    <row r="459" spans="1:10" x14ac:dyDescent="0.3">
      <c r="A459" s="97"/>
      <c r="B459" s="97"/>
      <c r="C459" s="56"/>
      <c r="D459" s="56"/>
      <c r="E459" s="56"/>
      <c r="F459" s="183"/>
      <c r="G459" s="138"/>
      <c r="H459" s="138"/>
      <c r="I459" s="138"/>
      <c r="J459" s="138"/>
    </row>
    <row r="460" spans="1:10" ht="14.15" x14ac:dyDescent="0.35">
      <c r="A460" s="96" t="s">
        <v>350</v>
      </c>
      <c r="B460" s="99"/>
      <c r="C460" s="99"/>
      <c r="D460" s="99"/>
      <c r="E460" s="99"/>
      <c r="F460" s="158" t="s">
        <v>351</v>
      </c>
      <c r="G460" s="94"/>
      <c r="H460" s="94">
        <f>H468+H481</f>
        <v>1143000</v>
      </c>
      <c r="I460" s="94">
        <f>I468+I481</f>
        <v>0</v>
      </c>
      <c r="J460" s="94">
        <f>J468+J481</f>
        <v>0</v>
      </c>
    </row>
    <row r="461" spans="1:10" s="101" customFormat="1" ht="14.15" x14ac:dyDescent="0.35">
      <c r="A461" s="99" t="s">
        <v>352</v>
      </c>
      <c r="B461" s="184"/>
      <c r="C461" s="184"/>
      <c r="D461" s="184"/>
      <c r="E461" s="184"/>
      <c r="F461" s="185"/>
      <c r="G461" s="59"/>
      <c r="H461" s="59"/>
      <c r="I461" s="59"/>
      <c r="J461" s="59"/>
    </row>
    <row r="462" spans="1:10" ht="14.15" x14ac:dyDescent="0.35">
      <c r="A462" s="99" t="s">
        <v>353</v>
      </c>
      <c r="B462" s="184"/>
      <c r="C462" s="184"/>
      <c r="D462" s="184"/>
      <c r="E462" s="184"/>
      <c r="F462" s="185"/>
      <c r="G462" s="59"/>
      <c r="H462" s="59"/>
      <c r="I462" s="59"/>
      <c r="J462" s="59"/>
    </row>
    <row r="463" spans="1:10" ht="14.15" x14ac:dyDescent="0.35">
      <c r="A463" s="101" t="s">
        <v>354</v>
      </c>
      <c r="B463" s="95"/>
      <c r="C463" s="101"/>
      <c r="D463" s="101"/>
      <c r="E463" s="101"/>
      <c r="F463" s="139"/>
      <c r="G463" s="59"/>
      <c r="I463" s="3"/>
      <c r="J463" s="3"/>
    </row>
    <row r="464" spans="1:10" ht="15.75" customHeight="1" x14ac:dyDescent="0.35">
      <c r="A464" s="228" t="s">
        <v>343</v>
      </c>
      <c r="B464" s="228"/>
      <c r="C464" s="228"/>
      <c r="D464" s="228"/>
      <c r="E464" s="228"/>
      <c r="F464" s="228"/>
      <c r="G464" s="228"/>
      <c r="H464" s="228"/>
      <c r="I464" s="228"/>
      <c r="J464" s="228"/>
    </row>
    <row r="465" spans="1:10" ht="24.9" x14ac:dyDescent="0.3">
      <c r="A465" s="22" t="s">
        <v>30</v>
      </c>
      <c r="B465" s="23" t="s">
        <v>31</v>
      </c>
      <c r="C465" s="23" t="s">
        <v>32</v>
      </c>
      <c r="D465" s="23"/>
      <c r="E465" s="23" t="s">
        <v>33</v>
      </c>
      <c r="F465" s="24" t="s">
        <v>34</v>
      </c>
      <c r="G465" s="25"/>
      <c r="H465" s="25" t="s">
        <v>35</v>
      </c>
      <c r="I465" s="25" t="s">
        <v>36</v>
      </c>
      <c r="J465" s="25" t="s">
        <v>37</v>
      </c>
    </row>
    <row r="466" spans="1:10" s="4" customFormat="1" ht="14.5" customHeight="1" x14ac:dyDescent="0.3">
      <c r="A466" s="222">
        <v>1</v>
      </c>
      <c r="B466" s="222"/>
      <c r="C466" s="222"/>
      <c r="D466" s="222"/>
      <c r="E466" s="222"/>
      <c r="F466" s="26">
        <v>2</v>
      </c>
      <c r="G466" s="60"/>
      <c r="H466" s="27">
        <v>3</v>
      </c>
      <c r="I466" s="27">
        <v>4</v>
      </c>
      <c r="J466" s="27">
        <v>5</v>
      </c>
    </row>
    <row r="467" spans="1:10" s="4" customFormat="1" ht="14.5" customHeight="1" x14ac:dyDescent="0.35">
      <c r="A467" s="237" t="s">
        <v>355</v>
      </c>
      <c r="B467" s="237"/>
      <c r="C467" s="237"/>
      <c r="D467" s="237"/>
      <c r="E467" s="237"/>
      <c r="F467" s="237"/>
      <c r="G467" s="237"/>
      <c r="H467" s="237"/>
      <c r="I467" s="237"/>
      <c r="J467" s="237"/>
    </row>
    <row r="468" spans="1:10" s="28" customFormat="1" x14ac:dyDescent="0.3">
      <c r="A468" s="29">
        <v>3</v>
      </c>
      <c r="B468" s="29"/>
      <c r="C468" s="61"/>
      <c r="D468" s="61"/>
      <c r="E468" s="61"/>
      <c r="F468" s="62" t="s">
        <v>131</v>
      </c>
      <c r="G468" s="32"/>
      <c r="H468" s="32">
        <f>H469+H471+H477</f>
        <v>143000</v>
      </c>
      <c r="I468" s="32"/>
      <c r="J468" s="32"/>
    </row>
    <row r="469" spans="1:10" s="28" customFormat="1" x14ac:dyDescent="0.3">
      <c r="A469" s="29"/>
      <c r="B469" s="29">
        <v>32</v>
      </c>
      <c r="C469" s="61"/>
      <c r="D469" s="61"/>
      <c r="E469" s="61"/>
      <c r="F469" s="35" t="s">
        <v>138</v>
      </c>
      <c r="G469" s="32"/>
      <c r="H469" s="36">
        <f>SUM(H470)</f>
        <v>3000</v>
      </c>
      <c r="I469" s="32"/>
      <c r="J469" s="32"/>
    </row>
    <row r="470" spans="1:10" s="28" customFormat="1" x14ac:dyDescent="0.3">
      <c r="A470" s="186"/>
      <c r="B470" s="186"/>
      <c r="C470" s="187">
        <v>329</v>
      </c>
      <c r="D470" s="188">
        <v>115</v>
      </c>
      <c r="E470" s="187">
        <v>3299</v>
      </c>
      <c r="F470" s="189" t="s">
        <v>356</v>
      </c>
      <c r="G470" s="190"/>
      <c r="H470" s="190">
        <v>3000</v>
      </c>
      <c r="I470" s="190"/>
      <c r="J470" s="190"/>
    </row>
    <row r="471" spans="1:10" ht="24.9" x14ac:dyDescent="0.3">
      <c r="A471" s="33"/>
      <c r="B471" s="34">
        <v>37</v>
      </c>
      <c r="C471" s="34"/>
      <c r="D471" s="135"/>
      <c r="E471" s="34"/>
      <c r="F471" s="35" t="s">
        <v>357</v>
      </c>
      <c r="G471" s="191"/>
      <c r="H471" s="36">
        <f>SUM(H472:H476)</f>
        <v>130000</v>
      </c>
      <c r="I471" s="36"/>
      <c r="J471" s="36"/>
    </row>
    <row r="472" spans="1:10" ht="24.9" x14ac:dyDescent="0.3">
      <c r="A472" s="33"/>
      <c r="B472" s="33"/>
      <c r="C472" s="50">
        <v>372</v>
      </c>
      <c r="D472" s="110">
        <v>116</v>
      </c>
      <c r="E472" s="50">
        <v>3721</v>
      </c>
      <c r="F472" s="38" t="s">
        <v>358</v>
      </c>
      <c r="G472" s="39"/>
      <c r="H472" s="39">
        <v>25000</v>
      </c>
      <c r="I472" s="39"/>
      <c r="J472" s="39"/>
    </row>
    <row r="473" spans="1:10" x14ac:dyDescent="0.3">
      <c r="A473" s="33"/>
      <c r="B473" s="33"/>
      <c r="C473" s="50"/>
      <c r="D473" s="110">
        <v>117</v>
      </c>
      <c r="E473" s="50">
        <v>3721</v>
      </c>
      <c r="F473" s="38" t="s">
        <v>359</v>
      </c>
      <c r="G473" s="39"/>
      <c r="H473" s="39">
        <v>25000</v>
      </c>
      <c r="I473" s="39"/>
      <c r="J473" s="39"/>
    </row>
    <row r="474" spans="1:10" ht="24.9" x14ac:dyDescent="0.3">
      <c r="A474" s="33"/>
      <c r="B474" s="33"/>
      <c r="C474" s="50"/>
      <c r="D474" s="110">
        <v>118</v>
      </c>
      <c r="E474" s="50">
        <v>3721</v>
      </c>
      <c r="F474" s="38" t="s">
        <v>360</v>
      </c>
      <c r="G474" s="39"/>
      <c r="H474" s="39">
        <v>50000</v>
      </c>
      <c r="I474" s="39"/>
      <c r="J474" s="39"/>
    </row>
    <row r="475" spans="1:10" x14ac:dyDescent="0.3">
      <c r="A475" s="33"/>
      <c r="B475" s="33"/>
      <c r="C475" s="50"/>
      <c r="D475" s="110">
        <v>119</v>
      </c>
      <c r="E475" s="50">
        <v>3721</v>
      </c>
      <c r="F475" s="38" t="s">
        <v>361</v>
      </c>
      <c r="G475" s="39"/>
      <c r="H475" s="39">
        <v>15000</v>
      </c>
      <c r="I475" s="39"/>
      <c r="J475" s="39"/>
    </row>
    <row r="476" spans="1:10" x14ac:dyDescent="0.3">
      <c r="A476" s="33"/>
      <c r="B476" s="33"/>
      <c r="C476" s="50"/>
      <c r="D476" s="110">
        <v>120</v>
      </c>
      <c r="E476" s="50">
        <v>3722</v>
      </c>
      <c r="F476" s="38" t="s">
        <v>362</v>
      </c>
      <c r="G476" s="39"/>
      <c r="H476" s="39">
        <v>15000</v>
      </c>
      <c r="I476" s="39"/>
      <c r="J476" s="39"/>
    </row>
    <row r="477" spans="1:10" x14ac:dyDescent="0.3">
      <c r="A477" s="33"/>
      <c r="B477" s="33"/>
      <c r="C477" s="34">
        <v>381</v>
      </c>
      <c r="D477" s="34"/>
      <c r="E477" s="34"/>
      <c r="F477" s="35" t="s">
        <v>94</v>
      </c>
      <c r="G477" s="36"/>
      <c r="H477" s="36">
        <f>SUM(H478:H479)</f>
        <v>10000</v>
      </c>
      <c r="I477" s="36"/>
      <c r="J477" s="36"/>
    </row>
    <row r="478" spans="1:10" x14ac:dyDescent="0.3">
      <c r="A478" s="33"/>
      <c r="B478" s="33">
        <v>38</v>
      </c>
      <c r="C478" s="50"/>
      <c r="D478" s="110">
        <v>121</v>
      </c>
      <c r="E478" s="50">
        <v>3811</v>
      </c>
      <c r="F478" s="38" t="s">
        <v>363</v>
      </c>
      <c r="G478" s="39"/>
      <c r="H478" s="39">
        <v>10000</v>
      </c>
      <c r="I478" s="39"/>
      <c r="J478" s="39"/>
    </row>
    <row r="479" spans="1:10" ht="14.25" customHeight="1" x14ac:dyDescent="0.35">
      <c r="A479" s="237" t="s">
        <v>364</v>
      </c>
      <c r="B479" s="237"/>
      <c r="C479" s="237"/>
      <c r="D479" s="237"/>
      <c r="E479" s="237"/>
      <c r="F479" s="237"/>
      <c r="G479" s="237"/>
      <c r="H479" s="237"/>
      <c r="I479" s="237"/>
      <c r="J479" s="237"/>
    </row>
    <row r="480" spans="1:10" ht="14.25" customHeight="1" x14ac:dyDescent="0.35">
      <c r="A480" s="238" t="s">
        <v>365</v>
      </c>
      <c r="B480" s="238"/>
      <c r="C480" s="238"/>
      <c r="D480" s="238"/>
      <c r="E480" s="238"/>
      <c r="F480" s="238"/>
      <c r="G480" s="192"/>
      <c r="H480" s="192"/>
      <c r="I480" s="192"/>
      <c r="J480" s="192"/>
    </row>
    <row r="481" spans="1:10" x14ac:dyDescent="0.3">
      <c r="A481" s="29">
        <v>3</v>
      </c>
      <c r="B481" s="29"/>
      <c r="C481" s="61"/>
      <c r="D481" s="61"/>
      <c r="E481" s="61"/>
      <c r="F481" s="62" t="s">
        <v>67</v>
      </c>
      <c r="G481" s="32"/>
      <c r="H481" s="32">
        <f>H482+H487+H490</f>
        <v>1000000</v>
      </c>
      <c r="I481" s="32">
        <f>I482+I487+I490</f>
        <v>0</v>
      </c>
      <c r="J481" s="32">
        <f>J482+J487+J490</f>
        <v>0</v>
      </c>
    </row>
    <row r="482" spans="1:10" ht="25.5" customHeight="1" x14ac:dyDescent="0.3">
      <c r="A482" s="33"/>
      <c r="B482" s="34">
        <v>31</v>
      </c>
      <c r="C482" s="47"/>
      <c r="D482" s="47"/>
      <c r="E482" s="47"/>
      <c r="F482" s="35" t="s">
        <v>68</v>
      </c>
      <c r="G482" s="36"/>
      <c r="H482" s="36">
        <f>SUM(H483:H486)</f>
        <v>620000</v>
      </c>
      <c r="I482" s="36">
        <v>0</v>
      </c>
      <c r="J482" s="36">
        <v>0</v>
      </c>
    </row>
    <row r="483" spans="1:10" x14ac:dyDescent="0.3">
      <c r="A483" s="33"/>
      <c r="B483" s="33"/>
      <c r="C483" s="50">
        <v>311</v>
      </c>
      <c r="D483" s="110">
        <v>122</v>
      </c>
      <c r="E483" s="50">
        <v>3111</v>
      </c>
      <c r="F483" s="38" t="s">
        <v>366</v>
      </c>
      <c r="G483" s="39"/>
      <c r="H483" s="39">
        <v>500000</v>
      </c>
      <c r="I483" s="39"/>
      <c r="J483" s="39"/>
    </row>
    <row r="484" spans="1:10" x14ac:dyDescent="0.3">
      <c r="A484" s="33"/>
      <c r="B484" s="33"/>
      <c r="C484" s="50">
        <v>312</v>
      </c>
      <c r="D484" s="110">
        <v>123</v>
      </c>
      <c r="E484" s="50">
        <v>3121</v>
      </c>
      <c r="F484" s="38" t="s">
        <v>158</v>
      </c>
      <c r="G484" s="39"/>
      <c r="H484" s="39">
        <v>30000</v>
      </c>
      <c r="I484" s="39"/>
      <c r="J484" s="39"/>
    </row>
    <row r="485" spans="1:10" x14ac:dyDescent="0.3">
      <c r="A485" s="33"/>
      <c r="B485" s="33"/>
      <c r="C485" s="50">
        <v>313</v>
      </c>
      <c r="D485" s="110">
        <v>124</v>
      </c>
      <c r="E485" s="50">
        <v>3132</v>
      </c>
      <c r="F485" s="38" t="s">
        <v>367</v>
      </c>
      <c r="G485" s="39"/>
      <c r="H485" s="39">
        <v>65000</v>
      </c>
      <c r="I485" s="39"/>
      <c r="J485" s="39"/>
    </row>
    <row r="486" spans="1:10" x14ac:dyDescent="0.3">
      <c r="A486" s="33"/>
      <c r="B486" s="33"/>
      <c r="C486" s="50"/>
      <c r="D486" s="110">
        <v>125</v>
      </c>
      <c r="E486" s="50">
        <v>3133</v>
      </c>
      <c r="F486" s="38" t="s">
        <v>160</v>
      </c>
      <c r="G486" s="39"/>
      <c r="H486" s="39">
        <v>25000</v>
      </c>
      <c r="I486" s="39"/>
      <c r="J486" s="39"/>
    </row>
    <row r="487" spans="1:10" x14ac:dyDescent="0.3">
      <c r="A487" s="33"/>
      <c r="B487" s="34">
        <v>32</v>
      </c>
      <c r="C487" s="47"/>
      <c r="D487" s="135"/>
      <c r="E487" s="47"/>
      <c r="F487" s="35" t="s">
        <v>78</v>
      </c>
      <c r="G487" s="36"/>
      <c r="H487" s="36">
        <f>SUM(H488:H489)</f>
        <v>264000</v>
      </c>
      <c r="I487" s="36">
        <v>0</v>
      </c>
      <c r="J487" s="36">
        <v>0</v>
      </c>
    </row>
    <row r="488" spans="1:10" x14ac:dyDescent="0.3">
      <c r="A488" s="33"/>
      <c r="B488" s="34"/>
      <c r="C488" s="50">
        <v>321</v>
      </c>
      <c r="D488" s="110">
        <v>126</v>
      </c>
      <c r="E488" s="50">
        <v>3214</v>
      </c>
      <c r="F488" s="38" t="s">
        <v>368</v>
      </c>
      <c r="G488" s="39"/>
      <c r="H488" s="39">
        <v>4000</v>
      </c>
      <c r="I488" s="39"/>
      <c r="J488" s="39"/>
    </row>
    <row r="489" spans="1:10" x14ac:dyDescent="0.3">
      <c r="A489" s="33"/>
      <c r="B489" s="33"/>
      <c r="C489" s="50">
        <v>322</v>
      </c>
      <c r="D489" s="110">
        <v>127</v>
      </c>
      <c r="E489" s="50">
        <v>3222</v>
      </c>
      <c r="F489" s="38" t="s">
        <v>369</v>
      </c>
      <c r="G489" s="39"/>
      <c r="H489" s="39">
        <v>260000</v>
      </c>
      <c r="I489" s="39"/>
      <c r="J489" s="39"/>
    </row>
    <row r="490" spans="1:10" x14ac:dyDescent="0.3">
      <c r="A490" s="33"/>
      <c r="B490" s="33"/>
      <c r="C490" s="175">
        <v>323</v>
      </c>
      <c r="D490" s="193"/>
      <c r="E490" s="175"/>
      <c r="F490" s="176" t="s">
        <v>81</v>
      </c>
      <c r="G490" s="177"/>
      <c r="H490" s="36">
        <f>SUM(H491:H493)</f>
        <v>116000</v>
      </c>
      <c r="I490" s="177"/>
      <c r="J490" s="177"/>
    </row>
    <row r="491" spans="1:10" x14ac:dyDescent="0.3">
      <c r="A491" s="33"/>
      <c r="B491" s="33"/>
      <c r="C491" s="50">
        <v>323</v>
      </c>
      <c r="D491" s="110">
        <v>128</v>
      </c>
      <c r="E491" s="50">
        <v>3233</v>
      </c>
      <c r="F491" s="38" t="s">
        <v>370</v>
      </c>
      <c r="G491" s="39"/>
      <c r="H491" s="39">
        <v>10000</v>
      </c>
      <c r="I491" s="39"/>
      <c r="J491" s="39"/>
    </row>
    <row r="492" spans="1:10" x14ac:dyDescent="0.3">
      <c r="A492" s="33"/>
      <c r="B492" s="33"/>
      <c r="C492" s="50"/>
      <c r="D492" s="110">
        <v>129</v>
      </c>
      <c r="E492" s="50">
        <v>3233</v>
      </c>
      <c r="F492" s="38" t="s">
        <v>371</v>
      </c>
      <c r="G492" s="39"/>
      <c r="H492" s="39">
        <v>10000</v>
      </c>
      <c r="I492" s="39"/>
      <c r="J492" s="39"/>
    </row>
    <row r="493" spans="1:10" x14ac:dyDescent="0.3">
      <c r="A493" s="33"/>
      <c r="B493" s="33"/>
      <c r="C493" s="50"/>
      <c r="D493" s="110">
        <v>130</v>
      </c>
      <c r="E493" s="50">
        <v>3237</v>
      </c>
      <c r="F493" s="38" t="s">
        <v>372</v>
      </c>
      <c r="G493" s="39"/>
      <c r="H493" s="39">
        <v>96000</v>
      </c>
      <c r="I493" s="39"/>
      <c r="J493" s="39"/>
    </row>
    <row r="494" spans="1:10" x14ac:dyDescent="0.3">
      <c r="A494" s="97"/>
      <c r="B494" s="97"/>
      <c r="C494" s="179"/>
      <c r="D494" s="179"/>
      <c r="E494" s="179"/>
      <c r="F494" s="180"/>
      <c r="G494" s="59"/>
      <c r="H494" s="59"/>
      <c r="I494" s="59"/>
      <c r="J494" s="59"/>
    </row>
    <row r="495" spans="1:10" ht="14.15" x14ac:dyDescent="0.35">
      <c r="A495" s="96" t="s">
        <v>373</v>
      </c>
      <c r="B495" s="184"/>
      <c r="C495" s="184"/>
      <c r="D495" s="184"/>
      <c r="E495" s="184"/>
      <c r="F495" s="158" t="s">
        <v>374</v>
      </c>
      <c r="G495" s="94"/>
      <c r="H495" s="94">
        <f>H503+H513+H518+H523</f>
        <v>280000</v>
      </c>
      <c r="I495" s="94">
        <f>I503+I513+I518+I523</f>
        <v>0</v>
      </c>
      <c r="J495" s="94">
        <f>J503+J513+J518+J523</f>
        <v>0</v>
      </c>
    </row>
    <row r="496" spans="1:10" ht="14.15" x14ac:dyDescent="0.35">
      <c r="A496" s="101" t="s">
        <v>375</v>
      </c>
      <c r="B496" s="9"/>
      <c r="C496" s="9"/>
      <c r="D496" s="9"/>
      <c r="E496" s="9"/>
      <c r="F496" s="194"/>
      <c r="G496" s="59"/>
      <c r="I496" s="3"/>
      <c r="J496" s="3"/>
    </row>
    <row r="497" spans="1:10" ht="14.15" x14ac:dyDescent="0.35">
      <c r="A497" s="101" t="s">
        <v>376</v>
      </c>
      <c r="B497" s="101"/>
      <c r="C497" s="101"/>
      <c r="D497" s="101"/>
      <c r="E497" s="101"/>
      <c r="F497" s="139"/>
      <c r="G497" s="59"/>
      <c r="I497" s="3"/>
      <c r="J497" s="3"/>
    </row>
    <row r="498" spans="1:10" ht="14.15" x14ac:dyDescent="0.35">
      <c r="A498" s="101" t="s">
        <v>377</v>
      </c>
      <c r="B498" s="95"/>
      <c r="C498" s="101"/>
      <c r="D498" s="101"/>
      <c r="E498" s="101"/>
      <c r="F498" s="139"/>
      <c r="G498" s="59"/>
      <c r="I498" s="3"/>
      <c r="J498" s="3"/>
    </row>
    <row r="499" spans="1:10" ht="15.75" customHeight="1" x14ac:dyDescent="0.35">
      <c r="A499" s="228" t="s">
        <v>343</v>
      </c>
      <c r="B499" s="228"/>
      <c r="C499" s="228"/>
      <c r="D499" s="228"/>
      <c r="E499" s="228"/>
      <c r="F499" s="228"/>
      <c r="G499" s="228"/>
      <c r="H499" s="228"/>
      <c r="I499" s="228"/>
      <c r="J499" s="228"/>
    </row>
    <row r="500" spans="1:10" ht="24.9" x14ac:dyDescent="0.3">
      <c r="A500" s="22" t="s">
        <v>30</v>
      </c>
      <c r="B500" s="23" t="s">
        <v>31</v>
      </c>
      <c r="C500" s="23" t="s">
        <v>32</v>
      </c>
      <c r="D500" s="23"/>
      <c r="E500" s="23" t="s">
        <v>33</v>
      </c>
      <c r="F500" s="24" t="s">
        <v>34</v>
      </c>
      <c r="G500" s="25"/>
      <c r="H500" s="25" t="s">
        <v>35</v>
      </c>
      <c r="I500" s="25" t="s">
        <v>36</v>
      </c>
      <c r="J500" s="25" t="s">
        <v>37</v>
      </c>
    </row>
    <row r="501" spans="1:10" s="4" customFormat="1" ht="13.95" customHeight="1" x14ac:dyDescent="0.3">
      <c r="A501" s="222">
        <v>1</v>
      </c>
      <c r="B501" s="222"/>
      <c r="C501" s="222"/>
      <c r="D501" s="222"/>
      <c r="E501" s="222"/>
      <c r="F501" s="26">
        <v>2</v>
      </c>
      <c r="G501" s="27"/>
      <c r="H501" s="27">
        <v>3</v>
      </c>
      <c r="I501" s="27">
        <v>4</v>
      </c>
      <c r="J501" s="27">
        <v>5</v>
      </c>
    </row>
    <row r="502" spans="1:10" s="4" customFormat="1" ht="13.95" customHeight="1" x14ac:dyDescent="0.35">
      <c r="A502" s="237" t="s">
        <v>378</v>
      </c>
      <c r="B502" s="237"/>
      <c r="C502" s="237"/>
      <c r="D502" s="237"/>
      <c r="E502" s="237"/>
      <c r="F502" s="237"/>
      <c r="G502" s="237"/>
      <c r="H502" s="237"/>
      <c r="I502" s="237"/>
      <c r="J502" s="237"/>
    </row>
    <row r="503" spans="1:10" s="28" customFormat="1" x14ac:dyDescent="0.3">
      <c r="A503" s="29">
        <v>3</v>
      </c>
      <c r="B503" s="29"/>
      <c r="C503" s="29"/>
      <c r="D503" s="29"/>
      <c r="E503" s="29"/>
      <c r="F503" s="62" t="s">
        <v>131</v>
      </c>
      <c r="G503" s="32"/>
      <c r="H503" s="108">
        <f>H504</f>
        <v>182000</v>
      </c>
      <c r="I503" s="108"/>
      <c r="J503" s="108"/>
    </row>
    <row r="504" spans="1:10" x14ac:dyDescent="0.3">
      <c r="A504" s="33"/>
      <c r="B504" s="34">
        <v>38</v>
      </c>
      <c r="C504" s="34"/>
      <c r="D504" s="34"/>
      <c r="E504" s="34"/>
      <c r="F504" s="35" t="s">
        <v>202</v>
      </c>
      <c r="G504" s="36"/>
      <c r="H504" s="109">
        <f>SUM(H505:H511)</f>
        <v>182000</v>
      </c>
      <c r="I504" s="109"/>
      <c r="J504" s="109"/>
    </row>
    <row r="505" spans="1:10" x14ac:dyDescent="0.3">
      <c r="A505" s="33"/>
      <c r="B505" s="33"/>
      <c r="C505" s="50">
        <v>381</v>
      </c>
      <c r="D505" s="110">
        <v>131</v>
      </c>
      <c r="E505" s="50"/>
      <c r="F505" s="38" t="s">
        <v>379</v>
      </c>
      <c r="G505" s="39"/>
      <c r="H505" s="111">
        <v>80000</v>
      </c>
      <c r="I505" s="111"/>
      <c r="J505" s="111"/>
    </row>
    <row r="506" spans="1:10" x14ac:dyDescent="0.3">
      <c r="A506" s="33"/>
      <c r="B506" s="33"/>
      <c r="C506" s="50">
        <v>381</v>
      </c>
      <c r="D506" s="110">
        <v>132</v>
      </c>
      <c r="E506" s="50"/>
      <c r="F506" s="38" t="s">
        <v>380</v>
      </c>
      <c r="G506" s="39"/>
      <c r="H506" s="111">
        <v>50000</v>
      </c>
      <c r="I506" s="111"/>
      <c r="J506" s="111"/>
    </row>
    <row r="507" spans="1:10" x14ac:dyDescent="0.3">
      <c r="A507" s="33"/>
      <c r="B507" s="33"/>
      <c r="C507" s="50">
        <v>381</v>
      </c>
      <c r="D507" s="110">
        <v>133</v>
      </c>
      <c r="E507" s="50"/>
      <c r="F507" s="38" t="s">
        <v>381</v>
      </c>
      <c r="G507" s="39"/>
      <c r="H507" s="111">
        <v>13000</v>
      </c>
      <c r="I507" s="111"/>
      <c r="J507" s="111"/>
    </row>
    <row r="508" spans="1:10" x14ac:dyDescent="0.3">
      <c r="A508" s="33"/>
      <c r="B508" s="33"/>
      <c r="C508" s="50">
        <v>381</v>
      </c>
      <c r="D508" s="110">
        <v>134</v>
      </c>
      <c r="E508" s="50"/>
      <c r="F508" s="38" t="s">
        <v>382</v>
      </c>
      <c r="G508" s="39"/>
      <c r="H508" s="111">
        <v>15000</v>
      </c>
      <c r="I508" s="111"/>
      <c r="J508" s="111"/>
    </row>
    <row r="509" spans="1:10" x14ac:dyDescent="0.3">
      <c r="A509" s="33"/>
      <c r="B509" s="33"/>
      <c r="C509" s="50">
        <v>381</v>
      </c>
      <c r="D509" s="110">
        <v>135</v>
      </c>
      <c r="E509" s="50"/>
      <c r="F509" s="38" t="s">
        <v>383</v>
      </c>
      <c r="G509" s="39"/>
      <c r="H509" s="111">
        <v>5000</v>
      </c>
      <c r="I509" s="111"/>
      <c r="J509" s="111"/>
    </row>
    <row r="510" spans="1:10" x14ac:dyDescent="0.3">
      <c r="A510" s="33"/>
      <c r="B510" s="33"/>
      <c r="C510" s="50">
        <v>381</v>
      </c>
      <c r="D510" s="110">
        <v>136</v>
      </c>
      <c r="E510" s="50"/>
      <c r="F510" s="38" t="s">
        <v>384</v>
      </c>
      <c r="G510" s="39"/>
      <c r="H510" s="111">
        <v>9000</v>
      </c>
      <c r="I510" s="111"/>
      <c r="J510" s="111"/>
    </row>
    <row r="511" spans="1:10" x14ac:dyDescent="0.3">
      <c r="A511" s="33"/>
      <c r="B511" s="33"/>
      <c r="C511" s="50">
        <v>381</v>
      </c>
      <c r="D511" s="110">
        <v>137</v>
      </c>
      <c r="E511" s="50"/>
      <c r="F511" s="38" t="s">
        <v>385</v>
      </c>
      <c r="G511" s="39"/>
      <c r="H511" s="111">
        <v>10000</v>
      </c>
      <c r="I511" s="111"/>
      <c r="J511" s="111"/>
    </row>
    <row r="512" spans="1:10" ht="14.5" customHeight="1" x14ac:dyDescent="0.35">
      <c r="A512" s="237" t="s">
        <v>386</v>
      </c>
      <c r="B512" s="237"/>
      <c r="C512" s="237"/>
      <c r="D512" s="237"/>
      <c r="E512" s="237"/>
      <c r="F512" s="237"/>
      <c r="G512" s="237"/>
      <c r="H512" s="237"/>
      <c r="I512" s="237"/>
      <c r="J512" s="237"/>
    </row>
    <row r="513" spans="1:10" x14ac:dyDescent="0.3">
      <c r="A513" s="29">
        <v>3</v>
      </c>
      <c r="B513" s="29"/>
      <c r="C513" s="29"/>
      <c r="D513" s="29"/>
      <c r="E513" s="29"/>
      <c r="F513" s="62" t="s">
        <v>131</v>
      </c>
      <c r="G513" s="32"/>
      <c r="H513" s="108">
        <f>H514</f>
        <v>62000</v>
      </c>
      <c r="I513" s="108"/>
      <c r="J513" s="108"/>
    </row>
    <row r="514" spans="1:10" x14ac:dyDescent="0.3">
      <c r="A514" s="33"/>
      <c r="B514" s="34">
        <v>38</v>
      </c>
      <c r="C514" s="34"/>
      <c r="D514" s="34"/>
      <c r="E514" s="34"/>
      <c r="F514" s="35" t="s">
        <v>202</v>
      </c>
      <c r="G514" s="36"/>
      <c r="H514" s="109">
        <f>SUM(H515:H516)</f>
        <v>62000</v>
      </c>
      <c r="I514" s="109"/>
      <c r="J514" s="109"/>
    </row>
    <row r="515" spans="1:10" x14ac:dyDescent="0.3">
      <c r="A515" s="33"/>
      <c r="B515" s="33"/>
      <c r="C515" s="50">
        <v>381</v>
      </c>
      <c r="D515" s="110">
        <v>138</v>
      </c>
      <c r="E515" s="50"/>
      <c r="F515" s="38" t="s">
        <v>387</v>
      </c>
      <c r="G515" s="39"/>
      <c r="H515" s="111">
        <v>31000</v>
      </c>
      <c r="I515" s="111"/>
      <c r="J515" s="111"/>
    </row>
    <row r="516" spans="1:10" x14ac:dyDescent="0.3">
      <c r="A516" s="33"/>
      <c r="B516" s="33"/>
      <c r="C516" s="50"/>
      <c r="D516" s="110">
        <v>139</v>
      </c>
      <c r="E516" s="50"/>
      <c r="F516" s="38" t="s">
        <v>388</v>
      </c>
      <c r="G516" s="39"/>
      <c r="H516" s="111">
        <v>31000</v>
      </c>
      <c r="I516" s="111"/>
      <c r="J516" s="111"/>
    </row>
    <row r="517" spans="1:10" ht="14.5" customHeight="1" x14ac:dyDescent="0.35">
      <c r="A517" s="237" t="s">
        <v>389</v>
      </c>
      <c r="B517" s="237"/>
      <c r="C517" s="237"/>
      <c r="D517" s="237"/>
      <c r="E517" s="237"/>
      <c r="F517" s="237"/>
      <c r="G517" s="237"/>
      <c r="H517" s="237"/>
      <c r="I517" s="237"/>
      <c r="J517" s="237"/>
    </row>
    <row r="518" spans="1:10" x14ac:dyDescent="0.3">
      <c r="A518" s="29">
        <v>3</v>
      </c>
      <c r="B518" s="29"/>
      <c r="C518" s="29"/>
      <c r="D518" s="195"/>
      <c r="E518" s="29"/>
      <c r="F518" s="62" t="s">
        <v>131</v>
      </c>
      <c r="G518" s="32"/>
      <c r="H518" s="108">
        <f>H519</f>
        <v>13000</v>
      </c>
      <c r="I518" s="108"/>
      <c r="J518" s="108"/>
    </row>
    <row r="519" spans="1:10" x14ac:dyDescent="0.3">
      <c r="A519" s="33"/>
      <c r="B519" s="34">
        <v>38</v>
      </c>
      <c r="C519" s="34"/>
      <c r="D519" s="135"/>
      <c r="E519" s="34"/>
      <c r="F519" s="35" t="s">
        <v>202</v>
      </c>
      <c r="G519" s="36"/>
      <c r="H519" s="109">
        <f>SUM(H520:H521)</f>
        <v>13000</v>
      </c>
      <c r="I519" s="109"/>
      <c r="J519" s="109"/>
    </row>
    <row r="520" spans="1:10" x14ac:dyDescent="0.3">
      <c r="A520" s="33"/>
      <c r="B520" s="33"/>
      <c r="C520" s="50">
        <v>381</v>
      </c>
      <c r="D520" s="110">
        <v>140</v>
      </c>
      <c r="E520" s="50"/>
      <c r="F520" s="38" t="s">
        <v>390</v>
      </c>
      <c r="G520" s="39"/>
      <c r="H520" s="111">
        <v>8000</v>
      </c>
      <c r="I520" s="111"/>
      <c r="J520" s="111"/>
    </row>
    <row r="521" spans="1:10" ht="24.9" x14ac:dyDescent="0.3">
      <c r="A521" s="33"/>
      <c r="B521" s="33"/>
      <c r="C521" s="50"/>
      <c r="D521" s="110">
        <v>141</v>
      </c>
      <c r="E521" s="50"/>
      <c r="F521" s="38" t="s">
        <v>391</v>
      </c>
      <c r="G521" s="39"/>
      <c r="H521" s="111">
        <v>5000</v>
      </c>
      <c r="I521" s="111"/>
      <c r="J521" s="111"/>
    </row>
    <row r="522" spans="1:10" ht="14.5" customHeight="1" x14ac:dyDescent="0.35">
      <c r="A522" s="237" t="s">
        <v>392</v>
      </c>
      <c r="B522" s="237"/>
      <c r="C522" s="237"/>
      <c r="D522" s="237"/>
      <c r="E522" s="237"/>
      <c r="F522" s="237"/>
      <c r="G522" s="237"/>
      <c r="H522" s="237"/>
      <c r="I522" s="237"/>
      <c r="J522" s="237"/>
    </row>
    <row r="523" spans="1:10" x14ac:dyDescent="0.3">
      <c r="A523" s="29">
        <v>3</v>
      </c>
      <c r="B523" s="29"/>
      <c r="C523" s="29"/>
      <c r="D523" s="29"/>
      <c r="E523" s="29"/>
      <c r="F523" s="62" t="s">
        <v>131</v>
      </c>
      <c r="G523" s="32"/>
      <c r="H523" s="108">
        <f>H524+H526</f>
        <v>23000</v>
      </c>
      <c r="I523" s="108"/>
      <c r="J523" s="108"/>
    </row>
    <row r="524" spans="1:10" x14ac:dyDescent="0.3">
      <c r="A524" s="29"/>
      <c r="B524" s="29">
        <v>32</v>
      </c>
      <c r="C524" s="29"/>
      <c r="D524" s="29"/>
      <c r="E524" s="29"/>
      <c r="F524" s="62"/>
      <c r="G524" s="32"/>
      <c r="H524" s="36">
        <f>SUM(H525)</f>
        <v>8000</v>
      </c>
      <c r="I524" s="108"/>
      <c r="J524" s="108"/>
    </row>
    <row r="525" spans="1:10" x14ac:dyDescent="0.3">
      <c r="A525" s="186"/>
      <c r="B525" s="186"/>
      <c r="C525" s="196">
        <v>329</v>
      </c>
      <c r="D525" s="188">
        <v>142</v>
      </c>
      <c r="E525" s="196">
        <v>3299</v>
      </c>
      <c r="F525" s="189" t="s">
        <v>393</v>
      </c>
      <c r="G525" s="190"/>
      <c r="H525" s="197">
        <v>8000</v>
      </c>
      <c r="I525" s="197"/>
      <c r="J525" s="197"/>
    </row>
    <row r="526" spans="1:10" x14ac:dyDescent="0.3">
      <c r="A526" s="33"/>
      <c r="B526" s="34">
        <v>38</v>
      </c>
      <c r="C526" s="34"/>
      <c r="D526" s="135"/>
      <c r="E526" s="34"/>
      <c r="F526" s="35" t="s">
        <v>202</v>
      </c>
      <c r="G526" s="36"/>
      <c r="H526" s="109">
        <f>SUM(H527:H528)</f>
        <v>15000</v>
      </c>
      <c r="I526" s="109"/>
      <c r="J526" s="109"/>
    </row>
    <row r="527" spans="1:10" x14ac:dyDescent="0.3">
      <c r="A527" s="33"/>
      <c r="B527" s="33"/>
      <c r="C527" s="50">
        <v>381</v>
      </c>
      <c r="D527" s="110">
        <v>143</v>
      </c>
      <c r="E527" s="50"/>
      <c r="F527" s="38" t="s">
        <v>394</v>
      </c>
      <c r="G527" s="39"/>
      <c r="H527" s="111">
        <v>5000</v>
      </c>
      <c r="I527" s="111"/>
      <c r="J527" s="111"/>
    </row>
    <row r="528" spans="1:10" x14ac:dyDescent="0.3">
      <c r="A528" s="33"/>
      <c r="B528" s="33"/>
      <c r="C528" s="50">
        <v>382</v>
      </c>
      <c r="D528" s="110">
        <v>144</v>
      </c>
      <c r="E528" s="50"/>
      <c r="F528" s="38" t="s">
        <v>395</v>
      </c>
      <c r="G528" s="39"/>
      <c r="H528" s="111">
        <v>10000</v>
      </c>
      <c r="I528" s="111"/>
      <c r="J528" s="111"/>
    </row>
    <row r="529" spans="1:10" x14ac:dyDescent="0.3">
      <c r="A529" s="41"/>
      <c r="B529" s="41"/>
      <c r="C529" s="198"/>
      <c r="D529" s="198"/>
      <c r="E529" s="198"/>
      <c r="F529" s="199"/>
      <c r="G529" s="200"/>
      <c r="H529" s="201"/>
      <c r="I529" s="201"/>
      <c r="J529" s="201"/>
    </row>
    <row r="530" spans="1:10" ht="28.3" x14ac:dyDescent="0.35">
      <c r="A530" s="115" t="s">
        <v>396</v>
      </c>
      <c r="B530" s="202"/>
      <c r="C530" s="202"/>
      <c r="D530" s="202"/>
      <c r="E530" s="202"/>
      <c r="F530" s="117" t="s">
        <v>397</v>
      </c>
      <c r="G530" s="203"/>
      <c r="H530" s="203">
        <f>H538+H543+H550+H554</f>
        <v>170000</v>
      </c>
      <c r="I530" s="203">
        <f>I538+I543+I550+I554</f>
        <v>0</v>
      </c>
      <c r="J530" s="203">
        <f>J538+J543+J550+J554</f>
        <v>0</v>
      </c>
    </row>
    <row r="531" spans="1:10" ht="14.15" x14ac:dyDescent="0.35">
      <c r="A531" s="115" t="s">
        <v>398</v>
      </c>
      <c r="B531" s="204"/>
      <c r="C531" s="204"/>
      <c r="D531" s="204"/>
      <c r="E531" s="204"/>
      <c r="F531" s="205"/>
      <c r="G531" s="118"/>
      <c r="H531" s="118"/>
      <c r="I531" s="118"/>
      <c r="J531" s="119"/>
    </row>
    <row r="532" spans="1:10" ht="14.15" x14ac:dyDescent="0.35">
      <c r="A532" s="120" t="s">
        <v>399</v>
      </c>
      <c r="B532" s="121"/>
      <c r="C532" s="121"/>
      <c r="D532" s="121"/>
      <c r="E532" s="121"/>
      <c r="F532" s="206"/>
      <c r="G532" s="123"/>
      <c r="H532" s="123"/>
      <c r="I532" s="123"/>
      <c r="J532" s="124"/>
    </row>
    <row r="533" spans="1:10" ht="14.15" x14ac:dyDescent="0.35">
      <c r="A533" s="207" t="s">
        <v>400</v>
      </c>
      <c r="B533" s="95"/>
      <c r="C533" s="101"/>
      <c r="D533" s="101"/>
      <c r="E533" s="101"/>
      <c r="F533" s="139"/>
      <c r="G533" s="59"/>
      <c r="I533" s="3"/>
      <c r="J533" s="208"/>
    </row>
    <row r="534" spans="1:10" ht="14.15" x14ac:dyDescent="0.35">
      <c r="A534" s="239" t="s">
        <v>343</v>
      </c>
      <c r="B534" s="239"/>
      <c r="C534" s="239"/>
      <c r="D534" s="239"/>
      <c r="E534" s="239"/>
      <c r="F534" s="239"/>
      <c r="G534" s="239"/>
      <c r="H534" s="239"/>
      <c r="I534" s="239"/>
      <c r="J534" s="239"/>
    </row>
    <row r="535" spans="1:10" ht="24.9" x14ac:dyDescent="0.3">
      <c r="A535" s="22" t="s">
        <v>30</v>
      </c>
      <c r="B535" s="23" t="s">
        <v>31</v>
      </c>
      <c r="C535" s="23" t="s">
        <v>32</v>
      </c>
      <c r="D535" s="23"/>
      <c r="E535" s="23" t="s">
        <v>33</v>
      </c>
      <c r="F535" s="24" t="s">
        <v>34</v>
      </c>
      <c r="G535" s="25"/>
      <c r="H535" s="25" t="s">
        <v>35</v>
      </c>
      <c r="I535" s="25" t="s">
        <v>36</v>
      </c>
      <c r="J535" s="25" t="s">
        <v>37</v>
      </c>
    </row>
    <row r="536" spans="1:10" ht="13.5" customHeight="1" x14ac:dyDescent="0.3">
      <c r="A536" s="222">
        <v>1</v>
      </c>
      <c r="B536" s="222"/>
      <c r="C536" s="222"/>
      <c r="D536" s="222"/>
      <c r="E536" s="222"/>
      <c r="F536" s="26">
        <v>2</v>
      </c>
      <c r="G536" s="27"/>
      <c r="H536" s="27">
        <v>3</v>
      </c>
      <c r="I536" s="27">
        <v>4</v>
      </c>
      <c r="J536" s="27">
        <v>5</v>
      </c>
    </row>
    <row r="537" spans="1:10" ht="15" customHeight="1" x14ac:dyDescent="0.35">
      <c r="A537" s="237" t="s">
        <v>401</v>
      </c>
      <c r="B537" s="237"/>
      <c r="C537" s="237"/>
      <c r="D537" s="237"/>
      <c r="E537" s="237"/>
      <c r="F537" s="237"/>
      <c r="G537" s="237"/>
      <c r="H537" s="237"/>
      <c r="I537" s="237"/>
      <c r="J537" s="237"/>
    </row>
    <row r="538" spans="1:10" ht="15" customHeight="1" x14ac:dyDescent="0.3">
      <c r="A538" s="29">
        <v>3</v>
      </c>
      <c r="B538" s="29"/>
      <c r="C538" s="61"/>
      <c r="D538" s="61"/>
      <c r="E538" s="61"/>
      <c r="F538" s="62" t="s">
        <v>131</v>
      </c>
      <c r="G538" s="32"/>
      <c r="H538" s="36">
        <f>SUM(H539)</f>
        <v>65000</v>
      </c>
      <c r="I538" s="32">
        <v>0</v>
      </c>
      <c r="J538" s="32">
        <v>0</v>
      </c>
    </row>
    <row r="539" spans="1:10" ht="15" customHeight="1" x14ac:dyDescent="0.3">
      <c r="A539" s="97"/>
      <c r="B539" s="209">
        <v>32</v>
      </c>
      <c r="C539" s="34"/>
      <c r="D539" s="34"/>
      <c r="E539" s="34"/>
      <c r="F539" s="35" t="s">
        <v>78</v>
      </c>
      <c r="G539" s="36"/>
      <c r="H539" s="32">
        <f>SUM(H540:H541)</f>
        <v>65000</v>
      </c>
      <c r="I539" s="36">
        <v>0</v>
      </c>
      <c r="J539" s="36">
        <v>0</v>
      </c>
    </row>
    <row r="540" spans="1:10" ht="15" customHeight="1" x14ac:dyDescent="0.3">
      <c r="A540" s="97"/>
      <c r="B540" s="186"/>
      <c r="C540" s="196">
        <v>322</v>
      </c>
      <c r="D540" s="188">
        <v>145</v>
      </c>
      <c r="E540" s="196">
        <v>3221</v>
      </c>
      <c r="F540" s="189" t="s">
        <v>402</v>
      </c>
      <c r="G540" s="190"/>
      <c r="H540" s="197">
        <v>2000</v>
      </c>
      <c r="I540" s="197"/>
      <c r="J540" s="197"/>
    </row>
    <row r="541" spans="1:10" ht="15" customHeight="1" x14ac:dyDescent="0.3">
      <c r="A541" s="97"/>
      <c r="B541" s="186"/>
      <c r="C541" s="196">
        <v>323</v>
      </c>
      <c r="D541" s="188">
        <v>146</v>
      </c>
      <c r="E541" s="196">
        <v>3237</v>
      </c>
      <c r="F541" s="189" t="s">
        <v>403</v>
      </c>
      <c r="G541" s="190"/>
      <c r="H541" s="197">
        <v>63000</v>
      </c>
      <c r="I541" s="197"/>
      <c r="J541" s="197"/>
    </row>
    <row r="542" spans="1:10" ht="15" customHeight="1" x14ac:dyDescent="0.35">
      <c r="A542" s="237" t="s">
        <v>404</v>
      </c>
      <c r="B542" s="237"/>
      <c r="C542" s="237"/>
      <c r="D542" s="237"/>
      <c r="E542" s="237"/>
      <c r="F542" s="237"/>
      <c r="G542" s="237"/>
      <c r="H542" s="237"/>
      <c r="I542" s="237"/>
      <c r="J542" s="237"/>
    </row>
    <row r="543" spans="1:10" ht="15" customHeight="1" x14ac:dyDescent="0.3">
      <c r="A543" s="29">
        <v>3</v>
      </c>
      <c r="B543" s="29"/>
      <c r="C543" s="61"/>
      <c r="D543" s="61"/>
      <c r="E543" s="61"/>
      <c r="F543" s="62" t="s">
        <v>131</v>
      </c>
      <c r="G543" s="32"/>
      <c r="H543" s="32">
        <f>H544+H547</f>
        <v>25000</v>
      </c>
      <c r="I543" s="32"/>
      <c r="J543" s="32"/>
    </row>
    <row r="544" spans="1:10" ht="15" customHeight="1" x14ac:dyDescent="0.3">
      <c r="A544" s="97"/>
      <c r="B544" s="209">
        <v>32</v>
      </c>
      <c r="C544" s="34"/>
      <c r="D544" s="34"/>
      <c r="E544" s="34"/>
      <c r="F544" s="35" t="s">
        <v>78</v>
      </c>
      <c r="G544" s="36"/>
      <c r="H544" s="32">
        <f>H545</f>
        <v>23000</v>
      </c>
      <c r="I544" s="36">
        <v>0</v>
      </c>
      <c r="J544" s="36"/>
    </row>
    <row r="545" spans="1:11" ht="15" customHeight="1" x14ac:dyDescent="0.3">
      <c r="A545" s="97"/>
      <c r="B545" s="209"/>
      <c r="C545" s="34">
        <v>329</v>
      </c>
      <c r="D545" s="34"/>
      <c r="E545" s="34"/>
      <c r="F545" s="62" t="s">
        <v>134</v>
      </c>
      <c r="G545" s="36"/>
      <c r="H545" s="36">
        <f>SUM(H546)</f>
        <v>23000</v>
      </c>
      <c r="I545" s="36"/>
      <c r="J545" s="36"/>
    </row>
    <row r="546" spans="1:11" ht="15" customHeight="1" x14ac:dyDescent="0.3">
      <c r="A546" s="97"/>
      <c r="B546" s="186"/>
      <c r="C546" s="196">
        <v>329</v>
      </c>
      <c r="D546" s="188">
        <v>147</v>
      </c>
      <c r="E546" s="196">
        <v>329</v>
      </c>
      <c r="F546" s="189" t="s">
        <v>134</v>
      </c>
      <c r="G546" s="190"/>
      <c r="H546" s="210">
        <v>23000</v>
      </c>
      <c r="I546" s="197"/>
      <c r="J546" s="197"/>
    </row>
    <row r="547" spans="1:11" ht="15" customHeight="1" x14ac:dyDescent="0.3">
      <c r="A547" s="97"/>
      <c r="B547" s="209">
        <v>38</v>
      </c>
      <c r="C547" s="34"/>
      <c r="D547" s="135"/>
      <c r="E547" s="34"/>
      <c r="F547" s="35" t="s">
        <v>78</v>
      </c>
      <c r="G547" s="36"/>
      <c r="H547" s="36">
        <f>SUM(H548)</f>
        <v>2000</v>
      </c>
      <c r="I547" s="36">
        <v>0</v>
      </c>
      <c r="J547" s="36">
        <v>0</v>
      </c>
    </row>
    <row r="548" spans="1:11" ht="15" customHeight="1" x14ac:dyDescent="0.3">
      <c r="A548" s="97"/>
      <c r="B548" s="186"/>
      <c r="C548" s="196">
        <v>381</v>
      </c>
      <c r="D548" s="188">
        <v>148</v>
      </c>
      <c r="E548" s="196">
        <v>3811</v>
      </c>
      <c r="F548" s="189" t="s">
        <v>405</v>
      </c>
      <c r="G548" s="190"/>
      <c r="H548" s="197">
        <v>2000</v>
      </c>
      <c r="I548" s="197"/>
      <c r="J548" s="197"/>
    </row>
    <row r="549" spans="1:11" ht="15" customHeight="1" x14ac:dyDescent="0.35">
      <c r="A549" s="237" t="s">
        <v>406</v>
      </c>
      <c r="B549" s="237"/>
      <c r="C549" s="237"/>
      <c r="D549" s="237"/>
      <c r="E549" s="237"/>
      <c r="F549" s="237"/>
      <c r="G549" s="237"/>
      <c r="H549" s="237"/>
      <c r="I549" s="237"/>
      <c r="J549" s="237"/>
    </row>
    <row r="550" spans="1:11" ht="15" customHeight="1" x14ac:dyDescent="0.3">
      <c r="A550" s="29">
        <v>3</v>
      </c>
      <c r="B550" s="29"/>
      <c r="C550" s="61"/>
      <c r="D550" s="61"/>
      <c r="E550" s="61"/>
      <c r="F550" s="62" t="s">
        <v>131</v>
      </c>
      <c r="G550" s="32"/>
      <c r="H550" s="32">
        <f>H551</f>
        <v>20000</v>
      </c>
      <c r="I550" s="32"/>
      <c r="J550" s="32"/>
    </row>
    <row r="551" spans="1:11" ht="30" customHeight="1" x14ac:dyDescent="0.3">
      <c r="A551" s="97"/>
      <c r="B551" s="209">
        <v>37</v>
      </c>
      <c r="C551" s="34"/>
      <c r="D551" s="34"/>
      <c r="E551" s="34"/>
      <c r="F551" s="35" t="s">
        <v>357</v>
      </c>
      <c r="G551" s="36"/>
      <c r="H551" s="36">
        <f>SUM(H552)</f>
        <v>20000</v>
      </c>
      <c r="I551" s="36"/>
      <c r="J551" s="36"/>
    </row>
    <row r="552" spans="1:11" ht="17.399999999999999" customHeight="1" x14ac:dyDescent="0.3">
      <c r="A552" s="97"/>
      <c r="B552" s="211"/>
      <c r="C552" s="50">
        <v>372</v>
      </c>
      <c r="D552" s="110">
        <v>149</v>
      </c>
      <c r="E552" s="50">
        <v>3722</v>
      </c>
      <c r="F552" s="38" t="s">
        <v>407</v>
      </c>
      <c r="G552" s="39"/>
      <c r="H552" s="111">
        <v>20000</v>
      </c>
      <c r="I552" s="111"/>
      <c r="J552" s="111"/>
    </row>
    <row r="553" spans="1:11" ht="17.399999999999999" customHeight="1" x14ac:dyDescent="0.35">
      <c r="A553" s="237" t="s">
        <v>408</v>
      </c>
      <c r="B553" s="237"/>
      <c r="C553" s="237"/>
      <c r="D553" s="237"/>
      <c r="E553" s="237"/>
      <c r="F553" s="237"/>
      <c r="G553" s="237"/>
      <c r="H553" s="237"/>
      <c r="I553" s="237"/>
      <c r="J553" s="237"/>
    </row>
    <row r="554" spans="1:11" ht="17.399999999999999" customHeight="1" x14ac:dyDescent="0.3">
      <c r="A554" s="29">
        <v>3</v>
      </c>
      <c r="B554" s="29"/>
      <c r="C554" s="61"/>
      <c r="D554" s="195"/>
      <c r="E554" s="61"/>
      <c r="F554" s="62" t="s">
        <v>131</v>
      </c>
      <c r="G554" s="32"/>
      <c r="H554" s="32">
        <f>H555</f>
        <v>60000</v>
      </c>
      <c r="I554" s="32"/>
      <c r="J554" s="32"/>
    </row>
    <row r="555" spans="1:11" ht="25.2" customHeight="1" x14ac:dyDescent="0.3">
      <c r="A555" s="97"/>
      <c r="B555" s="209">
        <v>37</v>
      </c>
      <c r="C555" s="34"/>
      <c r="D555" s="135"/>
      <c r="E555" s="34"/>
      <c r="F555" s="35" t="s">
        <v>357</v>
      </c>
      <c r="G555" s="36"/>
      <c r="H555" s="36">
        <f>SUM(H556)</f>
        <v>60000</v>
      </c>
      <c r="I555" s="36"/>
      <c r="J555" s="36"/>
    </row>
    <row r="556" spans="1:11" ht="17.399999999999999" customHeight="1" x14ac:dyDescent="0.3">
      <c r="A556" s="97"/>
      <c r="B556" s="211"/>
      <c r="C556" s="50">
        <v>372</v>
      </c>
      <c r="D556" s="110">
        <v>150</v>
      </c>
      <c r="E556" s="50">
        <v>3722</v>
      </c>
      <c r="F556" s="38" t="s">
        <v>409</v>
      </c>
      <c r="G556" s="39"/>
      <c r="H556" s="111">
        <v>60000</v>
      </c>
      <c r="I556" s="111"/>
      <c r="J556" s="111"/>
    </row>
    <row r="557" spans="1:11" ht="15.45" x14ac:dyDescent="0.3">
      <c r="A557" s="212"/>
      <c r="B557" s="212"/>
      <c r="C557" s="213"/>
      <c r="D557" s="213"/>
      <c r="E557" s="213"/>
      <c r="F557" s="214" t="s">
        <v>410</v>
      </c>
      <c r="G557" s="215"/>
      <c r="H557" s="215">
        <f>H174+H137+H423</f>
        <v>9310400</v>
      </c>
      <c r="I557" s="215">
        <f>I423+I174+I137</f>
        <v>0</v>
      </c>
      <c r="J557" s="215">
        <f>J423+J174+J137</f>
        <v>0</v>
      </c>
    </row>
    <row r="558" spans="1:11" s="216" customFormat="1" ht="24.75" customHeight="1" x14ac:dyDescent="0.3">
      <c r="A558" s="1"/>
      <c r="B558" s="1"/>
      <c r="C558"/>
      <c r="D558"/>
      <c r="E558"/>
      <c r="F558" s="2"/>
      <c r="G558" s="59"/>
      <c r="H558" s="3"/>
    </row>
    <row r="559" spans="1:11" s="216" customFormat="1" ht="24.75" customHeight="1" x14ac:dyDescent="0.3">
      <c r="A559" s="1"/>
      <c r="B559" s="97"/>
      <c r="C559" s="97"/>
      <c r="D559" s="97"/>
      <c r="E559" s="179"/>
      <c r="F559" s="179"/>
      <c r="G559" s="180"/>
      <c r="H559" s="153"/>
      <c r="I559" s="153"/>
      <c r="J559" s="153"/>
      <c r="K559"/>
    </row>
    <row r="560" spans="1:11" s="216" customFormat="1" ht="24.75" customHeight="1" x14ac:dyDescent="0.3">
      <c r="A560" s="1"/>
      <c r="B560" s="97"/>
      <c r="C560" s="97"/>
      <c r="D560" s="97"/>
      <c r="E560" s="179"/>
      <c r="F560" s="217" t="s">
        <v>411</v>
      </c>
      <c r="G560" s="217"/>
      <c r="H560" s="153"/>
      <c r="I560" s="153"/>
      <c r="J560" s="153"/>
      <c r="K560"/>
    </row>
    <row r="561" spans="1:11" s="216" customFormat="1" ht="13.5" customHeight="1" x14ac:dyDescent="0.3">
      <c r="A561" s="1"/>
      <c r="B561" s="97"/>
      <c r="C561" s="97"/>
      <c r="D561" s="97"/>
      <c r="E561" s="179"/>
      <c r="F561" s="179"/>
      <c r="G561" s="180"/>
      <c r="H561" s="153"/>
      <c r="I561" s="153"/>
      <c r="J561" s="153"/>
      <c r="K561"/>
    </row>
    <row r="562" spans="1:11" s="216" customFormat="1" ht="24.75" customHeight="1" x14ac:dyDescent="0.3">
      <c r="A562" s="1"/>
      <c r="B562" s="97"/>
      <c r="C562" s="97"/>
      <c r="D562" s="97"/>
      <c r="E562" s="184" t="s">
        <v>412</v>
      </c>
      <c r="F562" s="179"/>
      <c r="G562" s="180"/>
      <c r="H562" s="153"/>
      <c r="I562" s="153"/>
      <c r="J562" s="153"/>
      <c r="K562"/>
    </row>
    <row r="563" spans="1:11" s="216" customFormat="1" ht="18" customHeight="1" x14ac:dyDescent="0.3">
      <c r="A563" s="1"/>
      <c r="B563" s="184" t="s">
        <v>413</v>
      </c>
      <c r="C563" s="97"/>
      <c r="D563" s="97"/>
      <c r="E563" s="179"/>
      <c r="F563" s="179"/>
      <c r="G563" s="180"/>
      <c r="H563" s="153"/>
      <c r="I563" s="153"/>
      <c r="J563" s="179"/>
      <c r="K563"/>
    </row>
    <row r="564" spans="1:11" s="216" customFormat="1" ht="24.75" customHeight="1" x14ac:dyDescent="0.3">
      <c r="A564" s="1"/>
      <c r="B564" s="184"/>
      <c r="C564" s="97"/>
      <c r="D564" s="97"/>
      <c r="E564" s="179"/>
      <c r="F564" s="179"/>
      <c r="G564" s="180"/>
      <c r="H564" s="153"/>
      <c r="I564" s="153"/>
      <c r="J564" s="179"/>
      <c r="K564"/>
    </row>
    <row r="565" spans="1:11" s="216" customFormat="1" ht="24.75" customHeight="1" x14ac:dyDescent="0.35">
      <c r="A565" s="1"/>
      <c r="B565" s="96" t="s">
        <v>414</v>
      </c>
      <c r="C565" s="97"/>
      <c r="D565" s="97"/>
      <c r="E565" s="179"/>
      <c r="F565" s="179"/>
      <c r="G565" s="180"/>
      <c r="H565" s="153"/>
      <c r="I565" s="153"/>
      <c r="J565" s="179"/>
      <c r="K565"/>
    </row>
    <row r="566" spans="1:11" s="216" customFormat="1" ht="24.75" customHeight="1" x14ac:dyDescent="0.3">
      <c r="A566" s="1"/>
      <c r="B566" s="1" t="s">
        <v>415</v>
      </c>
      <c r="C566" s="1"/>
      <c r="D566" s="1"/>
      <c r="E566"/>
      <c r="F566"/>
      <c r="G566" s="2"/>
      <c r="H566" s="59"/>
      <c r="I566" s="3"/>
      <c r="J566" s="179"/>
      <c r="K566"/>
    </row>
    <row r="567" spans="1:11" s="216" customFormat="1" ht="24.75" customHeight="1" x14ac:dyDescent="0.3">
      <c r="A567" s="1"/>
      <c r="B567" s="1"/>
      <c r="C567" s="1"/>
      <c r="D567" s="1"/>
      <c r="E567"/>
      <c r="F567"/>
      <c r="G567" s="2"/>
      <c r="H567" s="59"/>
      <c r="I567" s="3"/>
      <c r="J567" s="179"/>
      <c r="K567"/>
    </row>
    <row r="568" spans="1:11" s="216" customFormat="1" ht="24.75" customHeight="1" x14ac:dyDescent="0.3">
      <c r="A568" s="1"/>
      <c r="B568" s="1"/>
      <c r="C568" s="1"/>
      <c r="D568" s="1"/>
      <c r="E568" s="9" t="s">
        <v>416</v>
      </c>
      <c r="F568" s="9"/>
      <c r="G568" s="194"/>
      <c r="H568" s="59"/>
      <c r="I568" s="3"/>
      <c r="J568" s="179"/>
      <c r="K568"/>
    </row>
    <row r="569" spans="1:11" s="216" customFormat="1" ht="24.75" customHeight="1" x14ac:dyDescent="0.3">
      <c r="A569" s="1"/>
      <c r="B569" s="1"/>
      <c r="C569"/>
      <c r="D569"/>
      <c r="E569"/>
      <c r="F569" s="2"/>
      <c r="G569" s="59"/>
      <c r="H569" s="3"/>
    </row>
    <row r="570" spans="1:11" ht="15" x14ac:dyDescent="0.35">
      <c r="A570" s="218"/>
      <c r="B570" s="218"/>
      <c r="E570" s="218"/>
      <c r="F570" s="21" t="s">
        <v>417</v>
      </c>
      <c r="G570" s="59"/>
    </row>
    <row r="571" spans="1:11" x14ac:dyDescent="0.3">
      <c r="F571" s="21" t="s">
        <v>418</v>
      </c>
      <c r="G571" s="59"/>
    </row>
    <row r="572" spans="1:11" x14ac:dyDescent="0.3">
      <c r="G572" s="59"/>
    </row>
    <row r="573" spans="1:11" x14ac:dyDescent="0.3">
      <c r="A573" s="1" t="s">
        <v>419</v>
      </c>
      <c r="G573" s="59"/>
    </row>
    <row r="574" spans="1:11" x14ac:dyDescent="0.3">
      <c r="A574" s="1" t="s">
        <v>420</v>
      </c>
      <c r="G574" s="59"/>
    </row>
    <row r="575" spans="1:11" x14ac:dyDescent="0.3">
      <c r="A575" s="1" t="s">
        <v>421</v>
      </c>
      <c r="G575" s="59"/>
    </row>
    <row r="576" spans="1:11" x14ac:dyDescent="0.3">
      <c r="G576" s="59"/>
      <c r="H576" s="13" t="s">
        <v>422</v>
      </c>
    </row>
    <row r="577" spans="7:8" x14ac:dyDescent="0.3">
      <c r="G577" s="59"/>
      <c r="H577" s="13" t="s">
        <v>423</v>
      </c>
    </row>
    <row r="578" spans="7:8" x14ac:dyDescent="0.3">
      <c r="G578" s="59"/>
    </row>
    <row r="579" spans="7:8" x14ac:dyDescent="0.3">
      <c r="G579" s="59"/>
    </row>
    <row r="580" spans="7:8" x14ac:dyDescent="0.3">
      <c r="G580" s="59"/>
    </row>
    <row r="581" spans="7:8" x14ac:dyDescent="0.3">
      <c r="G581" s="59"/>
    </row>
    <row r="582" spans="7:8" x14ac:dyDescent="0.3">
      <c r="G582" s="59"/>
    </row>
    <row r="583" spans="7:8" x14ac:dyDescent="0.3">
      <c r="G583" s="59"/>
    </row>
    <row r="584" spans="7:8" x14ac:dyDescent="0.3">
      <c r="G584" s="59"/>
    </row>
    <row r="585" spans="7:8" x14ac:dyDescent="0.3">
      <c r="G585" s="59"/>
    </row>
    <row r="586" spans="7:8" x14ac:dyDescent="0.3">
      <c r="G586" s="59"/>
    </row>
    <row r="587" spans="7:8" x14ac:dyDescent="0.3">
      <c r="G587" s="59"/>
    </row>
    <row r="588" spans="7:8" x14ac:dyDescent="0.3">
      <c r="G588" s="59"/>
    </row>
    <row r="589" spans="7:8" x14ac:dyDescent="0.3">
      <c r="G589" s="59"/>
    </row>
    <row r="590" spans="7:8" x14ac:dyDescent="0.3">
      <c r="G590" s="59"/>
    </row>
    <row r="591" spans="7:8" x14ac:dyDescent="0.3">
      <c r="G591" s="59"/>
    </row>
    <row r="592" spans="7:8" x14ac:dyDescent="0.3">
      <c r="G592" s="59"/>
    </row>
    <row r="593" spans="7:7" x14ac:dyDescent="0.3">
      <c r="G593" s="59"/>
    </row>
    <row r="594" spans="7:7" x14ac:dyDescent="0.3">
      <c r="G594" s="59"/>
    </row>
    <row r="595" spans="7:7" x14ac:dyDescent="0.3">
      <c r="G595" s="59"/>
    </row>
    <row r="596" spans="7:7" x14ac:dyDescent="0.3">
      <c r="G596" s="59"/>
    </row>
    <row r="597" spans="7:7" x14ac:dyDescent="0.3">
      <c r="G597" s="59"/>
    </row>
    <row r="598" spans="7:7" x14ac:dyDescent="0.3">
      <c r="G598" s="59"/>
    </row>
    <row r="599" spans="7:7" x14ac:dyDescent="0.3">
      <c r="G599" s="59"/>
    </row>
    <row r="600" spans="7:7" x14ac:dyDescent="0.3">
      <c r="G600" s="59"/>
    </row>
    <row r="601" spans="7:7" x14ac:dyDescent="0.3">
      <c r="G601" s="59"/>
    </row>
    <row r="602" spans="7:7" x14ac:dyDescent="0.3">
      <c r="G602" s="59"/>
    </row>
    <row r="603" spans="7:7" x14ac:dyDescent="0.3">
      <c r="G603" s="59"/>
    </row>
    <row r="604" spans="7:7" x14ac:dyDescent="0.3">
      <c r="G604" s="59"/>
    </row>
    <row r="605" spans="7:7" x14ac:dyDescent="0.3">
      <c r="G605" s="59"/>
    </row>
    <row r="606" spans="7:7" x14ac:dyDescent="0.3">
      <c r="G606" s="59"/>
    </row>
    <row r="607" spans="7:7" x14ac:dyDescent="0.3">
      <c r="G607" s="59"/>
    </row>
    <row r="608" spans="7:7" x14ac:dyDescent="0.3">
      <c r="G608" s="59"/>
    </row>
    <row r="609" spans="7:7" x14ac:dyDescent="0.3">
      <c r="G609" s="59"/>
    </row>
    <row r="610" spans="7:7" x14ac:dyDescent="0.3">
      <c r="G610" s="59"/>
    </row>
    <row r="611" spans="7:7" x14ac:dyDescent="0.3">
      <c r="G611" s="59"/>
    </row>
    <row r="612" spans="7:7" x14ac:dyDescent="0.3">
      <c r="G612" s="59"/>
    </row>
    <row r="613" spans="7:7" x14ac:dyDescent="0.3">
      <c r="G613" s="59"/>
    </row>
    <row r="614" spans="7:7" x14ac:dyDescent="0.3">
      <c r="G614" s="59"/>
    </row>
    <row r="615" spans="7:7" x14ac:dyDescent="0.3">
      <c r="G615" s="59"/>
    </row>
    <row r="616" spans="7:7" x14ac:dyDescent="0.3">
      <c r="G616" s="59"/>
    </row>
    <row r="617" spans="7:7" x14ac:dyDescent="0.3">
      <c r="G617" s="59"/>
    </row>
    <row r="618" spans="7:7" x14ac:dyDescent="0.3">
      <c r="G618" s="59"/>
    </row>
    <row r="619" spans="7:7" x14ac:dyDescent="0.3">
      <c r="G619" s="59"/>
    </row>
    <row r="620" spans="7:7" x14ac:dyDescent="0.3">
      <c r="G620" s="59"/>
    </row>
    <row r="621" spans="7:7" x14ac:dyDescent="0.3">
      <c r="G621" s="59"/>
    </row>
    <row r="622" spans="7:7" x14ac:dyDescent="0.3">
      <c r="G622" s="59"/>
    </row>
    <row r="623" spans="7:7" x14ac:dyDescent="0.3">
      <c r="G623" s="59"/>
    </row>
    <row r="624" spans="7:7" x14ac:dyDescent="0.3">
      <c r="G624" s="59"/>
    </row>
    <row r="625" spans="7:7" x14ac:dyDescent="0.3">
      <c r="G625" s="59"/>
    </row>
    <row r="626" spans="7:7" x14ac:dyDescent="0.3">
      <c r="G626" s="59"/>
    </row>
    <row r="627" spans="7:7" x14ac:dyDescent="0.3">
      <c r="G627" s="59"/>
    </row>
    <row r="628" spans="7:7" x14ac:dyDescent="0.3">
      <c r="G628" s="59"/>
    </row>
    <row r="629" spans="7:7" x14ac:dyDescent="0.3">
      <c r="G629" s="59"/>
    </row>
    <row r="630" spans="7:7" x14ac:dyDescent="0.3">
      <c r="G630" s="59"/>
    </row>
    <row r="631" spans="7:7" x14ac:dyDescent="0.3">
      <c r="G631" s="59"/>
    </row>
    <row r="632" spans="7:7" x14ac:dyDescent="0.3">
      <c r="G632" s="59"/>
    </row>
    <row r="633" spans="7:7" x14ac:dyDescent="0.3">
      <c r="G633" s="59"/>
    </row>
    <row r="634" spans="7:7" x14ac:dyDescent="0.3">
      <c r="G634" s="59"/>
    </row>
    <row r="635" spans="7:7" x14ac:dyDescent="0.3">
      <c r="G635" s="59"/>
    </row>
    <row r="636" spans="7:7" x14ac:dyDescent="0.3">
      <c r="G636" s="59"/>
    </row>
    <row r="637" spans="7:7" x14ac:dyDescent="0.3">
      <c r="G637" s="59"/>
    </row>
    <row r="638" spans="7:7" x14ac:dyDescent="0.3">
      <c r="G638" s="59"/>
    </row>
    <row r="639" spans="7:7" x14ac:dyDescent="0.3">
      <c r="G639" s="59"/>
    </row>
    <row r="640" spans="7:7" x14ac:dyDescent="0.3">
      <c r="G640" s="59"/>
    </row>
    <row r="641" spans="7:7" x14ac:dyDescent="0.3">
      <c r="G641" s="59"/>
    </row>
    <row r="642" spans="7:7" x14ac:dyDescent="0.3">
      <c r="G642" s="59"/>
    </row>
    <row r="643" spans="7:7" x14ac:dyDescent="0.3">
      <c r="G643" s="59"/>
    </row>
    <row r="644" spans="7:7" x14ac:dyDescent="0.3">
      <c r="G644" s="59"/>
    </row>
    <row r="645" spans="7:7" x14ac:dyDescent="0.3">
      <c r="G645" s="59"/>
    </row>
    <row r="646" spans="7:7" x14ac:dyDescent="0.3">
      <c r="G646" s="59"/>
    </row>
    <row r="647" spans="7:7" x14ac:dyDescent="0.3">
      <c r="G647" s="59"/>
    </row>
    <row r="648" spans="7:7" x14ac:dyDescent="0.3">
      <c r="G648" s="59"/>
    </row>
    <row r="649" spans="7:7" x14ac:dyDescent="0.3">
      <c r="G649" s="59"/>
    </row>
    <row r="650" spans="7:7" x14ac:dyDescent="0.3">
      <c r="G650" s="59"/>
    </row>
    <row r="651" spans="7:7" x14ac:dyDescent="0.3">
      <c r="G651" s="59"/>
    </row>
    <row r="652" spans="7:7" x14ac:dyDescent="0.3">
      <c r="G652" s="59"/>
    </row>
    <row r="653" spans="7:7" x14ac:dyDescent="0.3">
      <c r="G653" s="59"/>
    </row>
    <row r="654" spans="7:7" x14ac:dyDescent="0.3">
      <c r="G654" s="59"/>
    </row>
    <row r="655" spans="7:7" x14ac:dyDescent="0.3">
      <c r="G655" s="59"/>
    </row>
    <row r="656" spans="7:7" x14ac:dyDescent="0.3">
      <c r="G656" s="59"/>
    </row>
    <row r="657" spans="7:7" x14ac:dyDescent="0.3">
      <c r="G657" s="59"/>
    </row>
    <row r="658" spans="7:7" x14ac:dyDescent="0.3">
      <c r="G658" s="59"/>
    </row>
    <row r="659" spans="7:7" x14ac:dyDescent="0.3">
      <c r="G659" s="59"/>
    </row>
    <row r="660" spans="7:7" x14ac:dyDescent="0.3">
      <c r="G660" s="59"/>
    </row>
    <row r="661" spans="7:7" x14ac:dyDescent="0.3">
      <c r="G661" s="59"/>
    </row>
    <row r="662" spans="7:7" x14ac:dyDescent="0.3">
      <c r="G662" s="59"/>
    </row>
    <row r="663" spans="7:7" x14ac:dyDescent="0.3">
      <c r="G663" s="59"/>
    </row>
    <row r="664" spans="7:7" x14ac:dyDescent="0.3">
      <c r="G664" s="59"/>
    </row>
    <row r="665" spans="7:7" x14ac:dyDescent="0.3">
      <c r="G665" s="59"/>
    </row>
    <row r="666" spans="7:7" x14ac:dyDescent="0.3">
      <c r="G666" s="59"/>
    </row>
    <row r="667" spans="7:7" x14ac:dyDescent="0.3">
      <c r="G667" s="59"/>
    </row>
    <row r="668" spans="7:7" x14ac:dyDescent="0.3">
      <c r="G668" s="59"/>
    </row>
    <row r="669" spans="7:7" x14ac:dyDescent="0.3">
      <c r="G669" s="59"/>
    </row>
    <row r="670" spans="7:7" x14ac:dyDescent="0.3">
      <c r="G670" s="59"/>
    </row>
    <row r="671" spans="7:7" x14ac:dyDescent="0.3">
      <c r="G671" s="59"/>
    </row>
    <row r="672" spans="7:7" x14ac:dyDescent="0.3">
      <c r="G672" s="59"/>
    </row>
    <row r="673" spans="7:7" x14ac:dyDescent="0.3">
      <c r="G673" s="59"/>
    </row>
    <row r="674" spans="7:7" x14ac:dyDescent="0.3">
      <c r="G674" s="59"/>
    </row>
    <row r="675" spans="7:7" x14ac:dyDescent="0.3">
      <c r="G675" s="59"/>
    </row>
    <row r="676" spans="7:7" x14ac:dyDescent="0.3">
      <c r="G676" s="59"/>
    </row>
    <row r="677" spans="7:7" x14ac:dyDescent="0.3">
      <c r="G677" s="59"/>
    </row>
    <row r="678" spans="7:7" x14ac:dyDescent="0.3">
      <c r="G678" s="59"/>
    </row>
    <row r="679" spans="7:7" x14ac:dyDescent="0.3">
      <c r="G679" s="59"/>
    </row>
    <row r="680" spans="7:7" x14ac:dyDescent="0.3">
      <c r="G680" s="59"/>
    </row>
    <row r="681" spans="7:7" x14ac:dyDescent="0.3">
      <c r="G681" s="59"/>
    </row>
    <row r="682" spans="7:7" x14ac:dyDescent="0.3">
      <c r="G682" s="59"/>
    </row>
    <row r="683" spans="7:7" x14ac:dyDescent="0.3">
      <c r="G683" s="59"/>
    </row>
    <row r="684" spans="7:7" x14ac:dyDescent="0.3">
      <c r="G684" s="59"/>
    </row>
    <row r="685" spans="7:7" x14ac:dyDescent="0.3">
      <c r="G685" s="59"/>
    </row>
    <row r="686" spans="7:7" x14ac:dyDescent="0.3">
      <c r="G686" s="59"/>
    </row>
    <row r="687" spans="7:7" x14ac:dyDescent="0.3">
      <c r="G687" s="59"/>
    </row>
    <row r="688" spans="7:7" x14ac:dyDescent="0.3">
      <c r="G688" s="59"/>
    </row>
    <row r="689" spans="7:7" x14ac:dyDescent="0.3">
      <c r="G689" s="59"/>
    </row>
    <row r="690" spans="7:7" x14ac:dyDescent="0.3">
      <c r="G690" s="59"/>
    </row>
    <row r="691" spans="7:7" x14ac:dyDescent="0.3">
      <c r="G691" s="59"/>
    </row>
    <row r="692" spans="7:7" x14ac:dyDescent="0.3">
      <c r="G692" s="59"/>
    </row>
    <row r="693" spans="7:7" x14ac:dyDescent="0.3">
      <c r="G693" s="59"/>
    </row>
    <row r="694" spans="7:7" x14ac:dyDescent="0.3">
      <c r="G694" s="59"/>
    </row>
    <row r="695" spans="7:7" x14ac:dyDescent="0.3">
      <c r="G695" s="59"/>
    </row>
    <row r="696" spans="7:7" x14ac:dyDescent="0.3">
      <c r="G696" s="59"/>
    </row>
    <row r="697" spans="7:7" x14ac:dyDescent="0.3">
      <c r="G697" s="59"/>
    </row>
    <row r="698" spans="7:7" x14ac:dyDescent="0.3">
      <c r="G698" s="59"/>
    </row>
    <row r="699" spans="7:7" x14ac:dyDescent="0.3">
      <c r="G699" s="59"/>
    </row>
    <row r="700" spans="7:7" x14ac:dyDescent="0.3">
      <c r="G700" s="59"/>
    </row>
    <row r="701" spans="7:7" x14ac:dyDescent="0.3">
      <c r="G701" s="59"/>
    </row>
    <row r="702" spans="7:7" x14ac:dyDescent="0.3">
      <c r="G702" s="59"/>
    </row>
    <row r="703" spans="7:7" x14ac:dyDescent="0.3">
      <c r="G703" s="59"/>
    </row>
    <row r="704" spans="7:7" x14ac:dyDescent="0.3">
      <c r="G704" s="59"/>
    </row>
    <row r="705" spans="7:7" x14ac:dyDescent="0.3">
      <c r="G705" s="59"/>
    </row>
  </sheetData>
  <sheetProtection selectLockedCells="1" selectUnlockedCells="1"/>
  <mergeCells count="60">
    <mergeCell ref="A534:J534"/>
    <mergeCell ref="A536:E536"/>
    <mergeCell ref="A537:J537"/>
    <mergeCell ref="A542:J542"/>
    <mergeCell ref="A549:J549"/>
    <mergeCell ref="A553:J553"/>
    <mergeCell ref="A499:J499"/>
    <mergeCell ref="A501:E501"/>
    <mergeCell ref="A502:J502"/>
    <mergeCell ref="A512:J512"/>
    <mergeCell ref="A517:J517"/>
    <mergeCell ref="A522:J522"/>
    <mergeCell ref="A456:J456"/>
    <mergeCell ref="A464:J464"/>
    <mergeCell ref="A466:E466"/>
    <mergeCell ref="A467:J467"/>
    <mergeCell ref="A479:J479"/>
    <mergeCell ref="A480:F480"/>
    <mergeCell ref="A428:J428"/>
    <mergeCell ref="A430:E430"/>
    <mergeCell ref="A431:J431"/>
    <mergeCell ref="A446:J446"/>
    <mergeCell ref="A448:E448"/>
    <mergeCell ref="A449:J449"/>
    <mergeCell ref="A362:J362"/>
    <mergeCell ref="A364:E364"/>
    <mergeCell ref="A365:J365"/>
    <mergeCell ref="A371:J371"/>
    <mergeCell ref="A407:J407"/>
    <mergeCell ref="A414:J414"/>
    <mergeCell ref="A311:G311"/>
    <mergeCell ref="A314:J314"/>
    <mergeCell ref="A321:J321"/>
    <mergeCell ref="A331:J331"/>
    <mergeCell ref="A342:J342"/>
    <mergeCell ref="A350:J350"/>
    <mergeCell ref="A248:J248"/>
    <mergeCell ref="A276:G276"/>
    <mergeCell ref="A278:E278"/>
    <mergeCell ref="A282:J282"/>
    <mergeCell ref="A287:H287"/>
    <mergeCell ref="A290:J290"/>
    <mergeCell ref="A142:J142"/>
    <mergeCell ref="A144:E144"/>
    <mergeCell ref="A145:H145"/>
    <mergeCell ref="A179:J179"/>
    <mergeCell ref="A181:E181"/>
    <mergeCell ref="A182:H182"/>
    <mergeCell ref="A42:E42"/>
    <mergeCell ref="F58:G58"/>
    <mergeCell ref="A73:E73"/>
    <mergeCell ref="A119:E119"/>
    <mergeCell ref="A135:G135"/>
    <mergeCell ref="A136:J136"/>
    <mergeCell ref="A2:J2"/>
    <mergeCell ref="A4:H4"/>
    <mergeCell ref="A5:H5"/>
    <mergeCell ref="A7:E7"/>
    <mergeCell ref="A9:H9"/>
    <mergeCell ref="A36:J36"/>
  </mergeCells>
  <pageMargins left="0.55138888888888893" right="0.55138888888888893" top="0.90555555555555556" bottom="0.94513888888888886" header="0.51180555555555551" footer="0.51180555555555551"/>
  <pageSetup paperSize="9" firstPageNumber="0" orientation="landscape" horizontalDpi="300" verticalDpi="30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2019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 Pavić</dc:creator>
  <cp:lastModifiedBy>Domagoj Pavić</cp:lastModifiedBy>
  <dcterms:created xsi:type="dcterms:W3CDTF">2018-11-15T12:22:12Z</dcterms:created>
  <dcterms:modified xsi:type="dcterms:W3CDTF">2018-11-15T12:22:14Z</dcterms:modified>
</cp:coreProperties>
</file>