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D:\OneDrive\CALFACTIO\POSAO 2016\01. AMBULANTA JARUGE\TROŠKOVNIK\"/>
    </mc:Choice>
  </mc:AlternateContent>
  <bookViews>
    <workbookView xWindow="480" yWindow="90" windowWidth="27795" windowHeight="12330" activeTab="2"/>
  </bookViews>
  <sheets>
    <sheet name="GRAĐEVINSKO OBRTNIČKI" sheetId="1" r:id="rId1"/>
    <sheet name="STROJARSKI" sheetId="4" r:id="rId2"/>
    <sheet name="ELEKTRO" sheetId="5" r:id="rId3"/>
    <sheet name="REKAPITULACIJA" sheetId="3" r:id="rId4"/>
  </sheets>
  <definedNames>
    <definedName name="_xlnm.Print_Area" localSheetId="2">ELEKTRO!$A$1:$F$41</definedName>
    <definedName name="_xlnm.Print_Area" localSheetId="0">'GRAĐEVINSKO OBRTNIČKI'!$A$1:$F$124</definedName>
    <definedName name="_xlnm.Print_Area" localSheetId="1">STROJARSKI!$A$1:$F$105</definedName>
  </definedNames>
  <calcPr calcId="171027"/>
</workbook>
</file>

<file path=xl/calcChain.xml><?xml version="1.0" encoding="utf-8"?>
<calcChain xmlns="http://schemas.openxmlformats.org/spreadsheetml/2006/main">
  <c r="F19" i="5" l="1"/>
  <c r="F17" i="5"/>
  <c r="F14" i="5"/>
  <c r="F11" i="5"/>
  <c r="E20" i="5" s="1"/>
  <c r="E28" i="5" s="1"/>
  <c r="F86" i="1" l="1"/>
  <c r="F85" i="1"/>
  <c r="F84" i="1"/>
  <c r="F83" i="1"/>
  <c r="F82" i="1"/>
  <c r="F32" i="4"/>
  <c r="E31" i="5" l="1"/>
  <c r="F87" i="1"/>
  <c r="F110" i="1" s="1"/>
  <c r="F15" i="3" s="1"/>
  <c r="F36" i="4"/>
  <c r="F30" i="4"/>
  <c r="E32" i="5" l="1"/>
  <c r="E33" i="5" s="1"/>
  <c r="A38" i="5" s="1"/>
  <c r="F18" i="3"/>
  <c r="F46" i="1"/>
  <c r="F54" i="1"/>
  <c r="F55" i="1" s="1"/>
  <c r="F107" i="1" s="1"/>
  <c r="F12" i="3" s="1"/>
  <c r="F52" i="4" l="1"/>
  <c r="F67" i="4"/>
  <c r="F65" i="4"/>
  <c r="F54" i="4"/>
  <c r="F48" i="4"/>
  <c r="F45" i="4"/>
  <c r="F43" i="4"/>
  <c r="F40" i="4"/>
  <c r="F35" i="4"/>
  <c r="F31" i="4"/>
  <c r="F29" i="4"/>
  <c r="F27" i="4"/>
  <c r="F25" i="4"/>
  <c r="F23" i="4"/>
  <c r="F21" i="4"/>
  <c r="F19" i="4"/>
  <c r="F17" i="4"/>
  <c r="F14" i="4"/>
  <c r="F11" i="4"/>
  <c r="F70" i="4" l="1"/>
  <c r="E91" i="4" s="1"/>
  <c r="F58" i="4"/>
  <c r="E89" i="4" s="1"/>
  <c r="G76" i="4" l="1"/>
  <c r="F76" i="4" s="1"/>
  <c r="E79" i="4" s="1"/>
  <c r="E93" i="4" s="1"/>
  <c r="E95" i="4" s="1"/>
  <c r="F17" i="3" s="1"/>
  <c r="E96" i="4" l="1"/>
  <c r="E97" i="4" s="1"/>
  <c r="A102" i="4" s="1"/>
  <c r="F72" i="1" l="1"/>
  <c r="F74" i="1"/>
  <c r="F70" i="1"/>
  <c r="F68" i="1"/>
  <c r="F66" i="1"/>
  <c r="F33" i="1"/>
  <c r="D29" i="1"/>
  <c r="D27" i="1"/>
  <c r="F23" i="1"/>
  <c r="F11" i="1" l="1"/>
  <c r="F24" i="1" l="1"/>
  <c r="F76" i="1"/>
  <c r="D41" i="1"/>
  <c r="D42" i="1" s="1"/>
  <c r="F20" i="1"/>
  <c r="F8" i="1"/>
  <c r="F93" i="1" l="1"/>
  <c r="F92" i="1"/>
  <c r="F91" i="1"/>
  <c r="F57" i="1"/>
  <c r="F58" i="1" s="1"/>
  <c r="F50" i="1"/>
  <c r="F42" i="1"/>
  <c r="F77" i="1"/>
  <c r="F64" i="1"/>
  <c r="F34" i="1"/>
  <c r="F28" i="1"/>
  <c r="F41" i="1"/>
  <c r="F43" i="1" s="1"/>
  <c r="F105" i="1" s="1"/>
  <c r="F10" i="3" s="1"/>
  <c r="F9" i="1"/>
  <c r="F78" i="1" l="1"/>
  <c r="F14" i="3" s="1"/>
  <c r="F108" i="1"/>
  <c r="F13" i="3"/>
  <c r="F94" i="1"/>
  <c r="F111" i="1" l="1"/>
  <c r="F16" i="3" s="1"/>
  <c r="F49" i="1"/>
  <c r="F48" i="1"/>
  <c r="F51" i="1"/>
  <c r="F47" i="1"/>
  <c r="F45" i="1"/>
  <c r="F32" i="1"/>
  <c r="F35" i="1" s="1"/>
  <c r="F8" i="3" s="1"/>
  <c r="F29" i="1"/>
  <c r="F27" i="1"/>
  <c r="F22" i="1"/>
  <c r="F21" i="1"/>
  <c r="F16" i="1"/>
  <c r="F15" i="1"/>
  <c r="F17" i="1"/>
  <c r="F14" i="1"/>
  <c r="F10" i="1"/>
  <c r="F7" i="1"/>
  <c r="F12" i="1" l="1"/>
  <c r="F99" i="1" s="1"/>
  <c r="F25" i="1"/>
  <c r="F6" i="3" s="1"/>
  <c r="F4" i="3"/>
  <c r="F103" i="1"/>
  <c r="F30" i="1"/>
  <c r="F52" i="1"/>
  <c r="F11" i="3" s="1"/>
  <c r="F18" i="1"/>
  <c r="F5" i="3" s="1"/>
  <c r="F101" i="1" l="1"/>
  <c r="F102" i="1"/>
  <c r="F7" i="3"/>
  <c r="F19" i="3" s="1"/>
  <c r="F106" i="1"/>
  <c r="H111" i="1" s="1"/>
  <c r="F100" i="1"/>
  <c r="F20" i="3" l="1"/>
  <c r="F21" i="3" s="1"/>
  <c r="H109" i="1"/>
  <c r="F109" i="1"/>
  <c r="F112" i="1" s="1"/>
  <c r="F113" i="1" l="1"/>
  <c r="F114" i="1" l="1"/>
  <c r="A119" i="1" s="1"/>
</calcChain>
</file>

<file path=xl/sharedStrings.xml><?xml version="1.0" encoding="utf-8"?>
<sst xmlns="http://schemas.openxmlformats.org/spreadsheetml/2006/main" count="404" uniqueCount="178">
  <si>
    <t>RB</t>
  </si>
  <si>
    <t>OPIS STAVKE</t>
  </si>
  <si>
    <t>Jed.</t>
  </si>
  <si>
    <t>mjere</t>
  </si>
  <si>
    <t>Količina</t>
  </si>
  <si>
    <t>Jedinična cijena</t>
  </si>
  <si>
    <t>Ukupna cijena</t>
  </si>
  <si>
    <t>I.</t>
  </si>
  <si>
    <t>2.</t>
  </si>
  <si>
    <t>3.</t>
  </si>
  <si>
    <t>kom</t>
  </si>
  <si>
    <t>4.</t>
  </si>
  <si>
    <t>5.</t>
  </si>
  <si>
    <t>6.</t>
  </si>
  <si>
    <t>OSIJEK</t>
  </si>
  <si>
    <t>Projektant:</t>
  </si>
  <si>
    <t>Krešimir Birnbaum, dipl.ing.arh.</t>
  </si>
  <si>
    <t>STOLARSKI RADOVI</t>
  </si>
  <si>
    <t>m'</t>
  </si>
  <si>
    <t>PDV: 25%</t>
  </si>
  <si>
    <t>SVEUKUPNO :</t>
  </si>
  <si>
    <t>OBNOVA KROVIŠTA</t>
  </si>
  <si>
    <t>I.a.</t>
  </si>
  <si>
    <t>Pripremni radovi</t>
  </si>
  <si>
    <r>
      <t>m</t>
    </r>
    <r>
      <rPr>
        <vertAlign val="superscript"/>
        <sz val="9"/>
        <color theme="1"/>
        <rFont val="Tahoma"/>
        <family val="2"/>
        <charset val="238"/>
      </rPr>
      <t>2</t>
    </r>
  </si>
  <si>
    <t>1.</t>
  </si>
  <si>
    <t>Postavljanje radne skele oko objekta</t>
  </si>
  <si>
    <t>UKUPNO:</t>
  </si>
  <si>
    <t>I.b.</t>
  </si>
  <si>
    <t>Tesarski radovi</t>
  </si>
  <si>
    <t>Dobava i ugradnja jelove krovne letve
3 x 5 cm za pokrov crijepom.</t>
  </si>
  <si>
    <t>Dobava i ugradnja jelove štafle 5x8 cm
za pokrov crijepom.</t>
  </si>
  <si>
    <t>Daskanje krova po krovnoj konstrukciji
(rogovima) jelovom daskom d= 2,5 cm.</t>
  </si>
  <si>
    <t>I.c.</t>
  </si>
  <si>
    <t>Krovopokrivački radovi</t>
  </si>
  <si>
    <t>Pokrivanje krovišta utorenim crijepom
NEXE CEZAR crveni s potrebnim
priborom i dodatnom opremom</t>
  </si>
  <si>
    <t>Pokrivanje sljemena krova
sljemenjacima s potrebnim
priborom i dodatnom opremom</t>
  </si>
  <si>
    <t>I.d.</t>
  </si>
  <si>
    <t>Limarski radovi</t>
  </si>
  <si>
    <t>Dobava i ugradnja žljebova i spustova (rine) od pocinčanog bojanog lima.</t>
  </si>
  <si>
    <t>I.e.</t>
  </si>
  <si>
    <t>Izolaterski radovi</t>
  </si>
  <si>
    <t>II.</t>
  </si>
  <si>
    <t>Dobava i ugradnja završnog sloja fasade:
mineralni glaj omet 2,0mm (bijeli sep)
uz predhondo nanošenje impregnacije
(grundiranje).
-Unigrund
-Jubizol Acryl finish 2,0</t>
  </si>
  <si>
    <t>Dobava i ugradnja kulirplasta,
granulacije 2 mm na sokl kuće.
-Unigrund
-Kulirplast 1,8 premium 615</t>
  </si>
  <si>
    <t>FASADERSKI RADOVI</t>
  </si>
  <si>
    <t>III.</t>
  </si>
  <si>
    <t>Ovim izračunom su obuhvaćeni materijal, rad i potreban transport, do finalne obrade sa svim potrebnim predradnjama, da se predmetna pozicija završi u potpunosti prema standardima za tu vrstu radova, ako u izračunu nije drugačije navedeno.Obračun se vrši prema stvarno izvedenim količinama.</t>
  </si>
  <si>
    <t>REKAPITULACIJA</t>
  </si>
  <si>
    <t>IV.</t>
  </si>
  <si>
    <t>Demontaža limenih i drvenih opšava
s odvozom materijala na deponiju</t>
  </si>
  <si>
    <t>Demontaža limenih horizontalnih i vertikalnih oluka</t>
  </si>
  <si>
    <t>Zaštita krovne konstrukcije CRVOTOXOM
hoblanje vidljivih dijelova, te premaz
istih lazurom.</t>
  </si>
  <si>
    <t>Opšivanje zabatnog zida pocinčanim limenim opšavom t=0,55mm, razvijene širine RŠ=cca 500mm.</t>
  </si>
  <si>
    <t>Dobava i ugradnja OSB ploča sa utor perom debljine d=18mm. Postavljanje na položenu toplinsku izolaciju tavana. U stavku uključena sva rezanja ploča za postavljanje oko greda krovne konstrukcije.</t>
  </si>
  <si>
    <t>Dobava i ugradnja vanjskih granitnih prozorskih
klupica širine do 30 cm i debljine 2 cm.
Granit tipa Rosso Porrino ili New Cristal.</t>
  </si>
  <si>
    <t>Dobava i ugradnja unutarnjih PVC prozorskih klupica širine do 25 cm i debljine 2 cm.
Bijele boje.</t>
  </si>
  <si>
    <t>Cemento-vapnena žbuka
Ručno žbukanje vanskih zidova na mjestima gdje je potrebno, cca 50% površine pročelja.
Temelj žbuke: glinena puna opeka i beton (serklaži i sl.)
Debljina: 15 mm
U radove uključeni svi pripremni radovi</t>
  </si>
  <si>
    <t>II.a.</t>
  </si>
  <si>
    <t>II.b.</t>
  </si>
  <si>
    <t>II.c.</t>
  </si>
  <si>
    <t>Završna obrada</t>
  </si>
  <si>
    <t>Obrada špaleta EPS stiroporom debljine 2-5cm s vanjske strane prozora i vanjskih vrata.</t>
  </si>
  <si>
    <t>Obrada i popravak špaleta s unutarnje strane prozora i vrata. Žbukanje vapneno cementnom žbukom. U stavku uključeno i gletanje i bojanje bijelom bojom za unutarnje zidove obrađenih površina.</t>
  </si>
  <si>
    <t>IIa.</t>
  </si>
  <si>
    <t>IIb.</t>
  </si>
  <si>
    <t>IIc.</t>
  </si>
  <si>
    <t>OSTALI TROŠKOVI</t>
  </si>
  <si>
    <t>Stručni nadzor nad izvođenjem radova predviđenih ovim troškovnikom.</t>
  </si>
  <si>
    <t>Energetski pregled zgrade nakon energetske obnove</t>
  </si>
  <si>
    <t>Izdavanje energetskog certifikata nakon energetske obnove</t>
  </si>
  <si>
    <t>Procijenjena vrijednost investicije za prethodno specificirane radove i usluge iznosi</t>
  </si>
  <si>
    <t>Dobava i ugradnja opšava
jednokanalnog dimnjaka od pocinčanog bojanog lima.</t>
  </si>
  <si>
    <t>7.</t>
  </si>
  <si>
    <t>8.</t>
  </si>
  <si>
    <t>9.</t>
  </si>
  <si>
    <t>10.</t>
  </si>
  <si>
    <t>SVEUKUPNA REKAPITULACIJA</t>
  </si>
  <si>
    <t>V.</t>
  </si>
  <si>
    <t xml:space="preserve"> SPECIFIKACIJA MATERIJALA I RADOVA ZA IZRADU STROJARSKIH INSTALACIJA I UGRADNJU OPREME</t>
  </si>
  <si>
    <t>Br.</t>
  </si>
  <si>
    <t>Opis stavke</t>
  </si>
  <si>
    <t>J.M.</t>
  </si>
  <si>
    <t>Cijena</t>
  </si>
  <si>
    <t>Jedinična</t>
  </si>
  <si>
    <t>Ukupna</t>
  </si>
  <si>
    <t>m</t>
  </si>
  <si>
    <t>kpl</t>
  </si>
  <si>
    <t>INSTALACIJA GRIJANJA</t>
  </si>
  <si>
    <t>Nabava, dobava i ugradnja cirkulacijske crpke kruga grijanja kao Wilo Yonos ECO 25, 30/1-5 BMS</t>
  </si>
  <si>
    <t>Nabava, dobava i ugradnja osjetnika polaznog voda</t>
  </si>
  <si>
    <t xml:space="preserve">kom </t>
  </si>
  <si>
    <t>Nabava, dobava i ugradnja osjetnika vanjske temperature</t>
  </si>
  <si>
    <t>Nabava, dobava i ugradnja detektora ugljičnog monoksida kao Honeywell H450EN</t>
  </si>
  <si>
    <t xml:space="preserve">Bakrena cijev za razvod grijanja u kotlovnici i grijanja objekta sa svim spojnim i fazonskim komadima </t>
  </si>
  <si>
    <t>ø18x1 mm</t>
  </si>
  <si>
    <t>Ogrjevna tijela opremljena su radijatorskim odzračnim pipcem sa priključcima NO 15</t>
  </si>
  <si>
    <t>11.</t>
  </si>
  <si>
    <t xml:space="preserve">Materijal za montažu ogrjevnih tijela na zid. </t>
  </si>
  <si>
    <t>12.</t>
  </si>
  <si>
    <t>13.</t>
  </si>
  <si>
    <t>Aluminijska fiksna žaluzija  , kao proizvod KLIMAOPREMA</t>
  </si>
  <si>
    <t>TIP AFŽM 297 x 197</t>
  </si>
  <si>
    <t>14.</t>
  </si>
  <si>
    <t>15.</t>
  </si>
  <si>
    <t>Montaža specificirane opreme i materijala prema tehničkom opisu do pogonske gotovosti (osim plinskih kombi bojlera čija je montaža predviđena u stavci 1). U cijenu uključiti ispiranje instalacije od mehaničkih nečistoća, tlačnu probu hladnim vodenim tlakom od 4 bara u trajanju najmanje 3 sata, toplu tlačnu probu, balansiranje sistema, izdavanje atesta o tlačnoj probi, puštanje u rad i izdavanje upute za rad i rukovanje  te predaja objekta investitoru. U cijenu uključiti probni rad od 2 dana te balansiranje sustava kod vanjske temperature 0 do-10 C.</t>
  </si>
  <si>
    <t>S-9 kg</t>
  </si>
  <si>
    <t>Naljepnica za oznaku aparata za gašenje požara</t>
  </si>
  <si>
    <t>VATROOBRANA</t>
  </si>
  <si>
    <t>VI.</t>
  </si>
  <si>
    <t>Ovom stavkom su obuhvaćeni svi nepredviđeni radovi koji se mogu pojaviti prilikom izvođenja instalacija plina, grijanja i klimatizacije, a koji se nisu mogli predvidjeti osnovnim troškovnikom. U ovu stavku mogu se uzeti samo oni radovi koji su odobreni od strane nadzornog organa i projektanta. Za svaki nepredviđeni rad izvođač je dužan dostaviti investitoru ponudu sa analizom cijene. Vrijednost radova predviđena je u iznosu od 5% ukupnih troškova.Obračun prema stvarnim troškovima.</t>
  </si>
  <si>
    <t>NEPREDVIĐENI RADOVI UKUPNO</t>
  </si>
  <si>
    <t>R E K A P I T U L A C I J A
STROJARSKE INSTALACIJE I OPREMA</t>
  </si>
  <si>
    <t>NEPREDVIĐENI RADOVI</t>
  </si>
  <si>
    <t>PDV 25%</t>
  </si>
  <si>
    <t>SVEUKUPNO STROJARSKE INSTALACIJE I OPREMA</t>
  </si>
  <si>
    <t>Obračun obaviti prema stvarno izvedenim količinama.</t>
  </si>
  <si>
    <t xml:space="preserve">    projektant:</t>
  </si>
  <si>
    <t>Zijad Hadžić, dipl.ing.stroj.</t>
  </si>
  <si>
    <t>STROJARSKI RADOVI I OPREMA</t>
  </si>
  <si>
    <t>Demontaža pokrova iz utorenog glinenog cerijepa i letve s odvozom materijala na deponiju</t>
  </si>
  <si>
    <t xml:space="preserve">Demontaža i uklanjanje podgleda stropa iz gipskartonskih ploča prema tavanu i kosom krovu potkrovlja sa uklanjanjem dotrajalog sloja staklene vune. U cijenu uključen i odvoz i zbrinjavanje na deponiju. </t>
  </si>
  <si>
    <t>Dobava i ugradnja vodonepropusne, paroprousne folije 140 grama na cijeloj površini krova.</t>
  </si>
  <si>
    <t>Izrada podgleda stropa prema tavanu izvedbom spuštenog stropa iz gipskartonskih ploča na metalnu podkonstrukciju koja se vješa ovjesnim priborom na drvenu konstrukciju krova, i izvedba izolacije ugradnjom termoizolacije ukupne debljine sloja d=20cm - Knauf Insulation višenamjensk filc CLASSIC 040. Postavljanje vodonepropusne-paropropusne folije iznad termoizolacije i PVC folije ispod izolacije. U stavku uključeni sve radnje i materijal, i molerski radovi do konačne gotovosti stropa prema tavanu. Toplinska izolacija i folije obračunati u stavci I.e.1.</t>
  </si>
  <si>
    <t>Izrada podgleda stropa kosog krova potkrovlja izvedbom spuštenog stropa iz gipskartonskih ploča na metalnu podkonstrukciju koja se vješa ovjesnim priborom na drvenu konstrukciju krova, i izvedba izolacije ugradnjom termoizolacije ukupne debljine sloja d=22cm - Knauf Insulation višenamjensk filc CLASSIC 040 (14cm) + Knauf Insulation filc za kose krovove UNIFIT 035 (8cm). Postavljanje vodonepropusne-paropropusne folije iznad termoizolacije i PVC folije ispod izolacije. U stavku uključeni sve radnje i materijal, i molerski radovi do konačne gotovosti stropa kosog krova potkrovlja. Toplinska izolacija i folije obračunati u stavci I.e.2.</t>
  </si>
  <si>
    <t>Dobava i ugradnja toplinske izolacije tavana. Staklena vuna 20 cm + parna brana.
-PVC folija
-Staklena vuna Knauf Insulation višenamjenski filc CLASSIC 040 200mm
-Paropropusna-vodonepropusna folija</t>
  </si>
  <si>
    <t>Dobava i ugradnja toplinske izolacije kosog krova potkrovlja. Staklena vuna 14 cm + 8cm + parna brana.
-PVC folija
-Staklena vuna Knauf Insulation višenamjenski filc CLASSIC 040 200mm
-Staklena vuna Knauf Insulation filc za kose krovove UNIFIT 035 80mm
-Paropropusna-vodonepropusna folija</t>
  </si>
  <si>
    <t>Obijanje dotrajale žbuke sa fasada cca 30% pročelja</t>
  </si>
  <si>
    <t>Dobava i ugradnja toplinske izolacije fasade.
Stiropor 15 cm + ljepilo + mrežica.
-Jubizol stiropor EPS 120mm FAS bez preklopa
-Jubizol ljepilo
-Jubizol pl. tipla sidro 180mm
-Jubizol Alu. Osn. letva 120mm
-Jubizol armat. mrežica kelteks 160gr</t>
  </si>
  <si>
    <t>Dobava i ugradnja stirodura d=5 cm
na sokl kuće visine do 85 cm.
-Jubizol strong SO PREMIUM 50mm
-Jubizol ljepilo
-Jubizol armat. Mrežica kelteks 160gr</t>
  </si>
  <si>
    <t>kpl.</t>
  </si>
  <si>
    <t>Nabava, dobava i ugradnja dimovodne rozete s nastavkom Ø 150</t>
  </si>
  <si>
    <t>Nabava, dobava i ugradnja sobnog termostata, žični, tjedni za vremensko programiranje temperature</t>
  </si>
  <si>
    <t>ø12x1 mm</t>
  </si>
  <si>
    <t>Ogrjevna  tijela  instalacije centralnog grijanja  kao aluminijiski člankasti radijatori tipa EKONOMIK SE 690 ili sl.</t>
  </si>
  <si>
    <t>4 članka</t>
  </si>
  <si>
    <t>Nabava, dobava i ugradnja trodijelnog seta za radijatore kao Danfoss set koji se sastoji od termostatskog ventila, termostatske glave i prigušnice.</t>
  </si>
  <si>
    <t>Ostali potrošni materijal za montažu radijatora i instalacije centralnog grijanja. U stavku su uračunati brtve, kudjelja, čahure i cijevne spojnice, T-komadi, blinde, pres fitinzi, prijelazni komadi Cu-Če, zaštitne cijevi pri prolazu kroz zidove te ostali potrošni materijal.</t>
  </si>
  <si>
    <t>Dobava i ugradnja dimnjaka kao Schiedel Uni fi18cm. Kompletan set dimnjaka visine 7 metara, sa svim elementima koji su potrebni za njegovu besprijekornu funkcionalnost, zapakirano na paleti i za Vas kao kupca znatno povoljnije nego da kupujete svaki element pojedinačno.
Set dimnjaka 7 metara sadrži:
-plašt od lakog betona - 21 komad
-šamotna cijev dužine 33 cm - 17 komada
-priključak za ložište pod 90° - 1 komad
-priključak za vratašca (za čišćenje) - 1 komad
-posuda za kondezat - 1 komad
-ventilacijska rešetka - 1 komad
-limena vratašca za čišćenje - 1 komad
-tervol izolacija od kamene vune
-završna betonska kapa
-završna diletacijska rozeta
-vezivni kit RAPIDO 620 g - 2 kom</t>
  </si>
  <si>
    <t>Dobava i postavljanje aparata za početno gašenje požara. Ovjes na visinu max 1,5m od poda na pozicije prema nacrtima iz glavnog projekta.</t>
  </si>
  <si>
    <t>UKUPNO I. do III.</t>
  </si>
  <si>
    <t>II.d.</t>
  </si>
  <si>
    <t>Opšivanje ruba balkona i dijela stepenica prema potkrovlju pociinčanim limenim opšavom t=0,55mm, razvijene širine RŠ=cca 350mm.</t>
  </si>
  <si>
    <t>Dobava i ugradnja toplinske izolacije podgleda i stranica balkona radi sprječavanja nastanka toplinskih mostova.
Stiropor 5 cm + ljepilo + mrežica.
-Jubizol stiropor EPS 5mm FAS bez preklopa
-Jubizol ljepilo
-Jubizol pl. tipla sidro 180mm
-Jubizol Alu. Osn. letva 120mm
-Jubizol armat. mrežica kelteks 160gr</t>
  </si>
  <si>
    <t>Demontaža stare drvene stolarije s odvoženjem.Dobava i ugradnja jednokrilnog zaokretno-otklopnog PVC prozora. Veličina 60/60 cm (POZ 1).  Profil PVC: GEALAN 9000, boja: bijela. Ispuna: STAKLO: Izo 4float-16-4 LOW E 1,1 + Arg,  Uw ≤ 1,1. Okov:  Zaokretno-otklopni okov Euro-jet. Obračun po komadu. Prije narudžbe izvođač je dužan provjeriti mjere otvora na terenu.</t>
  </si>
  <si>
    <t>Demontaža stare drvene stolarije s odvoženjem.Dobava i ugradnja dvokrilnog zaokretno-otklopnog PVC prozora. Veličina 105+75/140 cm (POZ 2).  Profil PVC: GEALAN 9000, boja: bijela. Ispuna: STAKLO: Izo 4float-16-4 LOW E 1,1 + Arg,  Uw ≤ 1,1. Okov:  Zaokretno-otklopni okov Euro-jet. Zajedno sa PVC roletnama. Obračun po komadu. Prije narudžbe izvođač je dužan provjeriti mjere otvora na terenu.</t>
  </si>
  <si>
    <t>Demontaža stare drvene stolarije s odvoženjem.Dobava i ugradnja jednokrilnog zaokretno-otklopnog PVC prozora. Veličina 120/140 cm (POZ 3).  Profil PVC: GEALAN 9000, boja: bijela. Ispuna: STAKLO: Izo 4float-16-4 LOW E 1,1 + Arg,  Uw ≤ 1,1. Okov:  Zaokretno-otklopni okov Euro-jet. Zajedno sa PVC roletnama. Obračun po komadu. Prije narudžbe izvođač je dužan provjeriti mjere otvora na terenu.</t>
  </si>
  <si>
    <t>Demontaža stare drvene stolarije s odvoženjem.Dobava i ugradnja dvokrilnog zaokretno-otklopnog PVC prozora. Veličina 120/140 cm (POZ 4).  Profil PVC: GEALAN 9000, boja: bijela. Ispuna: STAKLO: Izo 4float-16-4 LOW E 1,1 + Arg,  Uw ≤ 1,1. Okov:  Zaokretno-otklopni okov Euro-jet. Zajedno sa PVC roletnama. Obračun po komadu. Prije narudžbe izvođač je dužan provjeriti mjere otvora na terenu.</t>
  </si>
  <si>
    <t>Demontaža stare drvene stolarije s odvoženjem.Dobava i ugradnja jednokrilnih zaokretno-otklopnih balkonskih PVC vrata. Veličina 80/220 cm (POZ 5).  Profil PVC: GEALAN 9000, boja: bijela. Ispuna: STAKLO: Izo 4float-16-4 LOW E 1,1 + Arg,  Uw ≤ 1,1. Okov:  Zaokretno-otklopni okov Euro-jet. Zajedno sa PVC roletnama. Obračun po komadu. Prije narudžbe izvođač je dužan provjeriti mjere otvora na terenu.</t>
  </si>
  <si>
    <t>Demontaža stare drvene stolarije s odvoženjem.Dobava i ugradnja ulaznih jednokrilnih PVC vrata. Veličina 80/220cm (POZ 6).  Profil PVC: GEALAN 9000, boja: bijela. Ispuna: (1) PVC panel ravni 24mm-bijeli, (2) STAKLO: Izo 4float-16-4 LOW E 1,1 + Arg,  Uw ≤ 1,1. Okov: Ventus okov GU, GU ulazna vrata, Cilindar serije B59, Secury Europa R4, Spojnica BKW NN 105, Kvaka VBH bijela. Obračun po komadu. Prije narudžbe izvođač je dužan provjeriti mjere otvora na terenu.</t>
  </si>
  <si>
    <t>Demontaža stare drvene stolarije s odvoženjem.Dobava i ugradnja ulaznih dvokrlinih PVC vrata. Veličina 90+40/210cm (POZ 7).  Profil PVC: GEALAN 9000, boja: bijela. Ispuna: (1,2) PVC panel ravni 24mm-bijeli, (3,4) STAKLO: Izo 4float-16-4 LOW E 1,1 + Arg,  Uw ≤ 1,1. Okov: Ventus okov GU, GU ulazna vrata, Cilindar serije B59, Secury Europa R4, Spojnica BKW NN 105, Kvaka VBH bijela. Obračun po komadu. Prije narudžbe izvođač je dužan provjeriti mjere otvora na terenu.</t>
  </si>
  <si>
    <t>Lipanj 2016.</t>
  </si>
  <si>
    <t>ø16x1 mm</t>
  </si>
  <si>
    <t>20 članka</t>
  </si>
  <si>
    <t>Dobava i ugradnja toplovodnog kotla EKO-CK P 25 sa dodatnom opremom za loženje drvenim peletima - Cm Pelet set. Cm Pelet se sastoji od seta za ugradnju pelet plamenika CPPL - 35, donjih kotlovskih vrata za navedeni plamenik, kotlovske regulacije CPREG, spremnika peleta 370 litara i transportera peleta.  Sve kao proizvod Centrometal Macinec.</t>
  </si>
  <si>
    <t>Dimnjača za priključak kotla na dimnjak izvedena od čeličnog lima otpornog na visoke temperature promjera ø 150 mm, duljine cca 100cm s koljenom 90°.</t>
  </si>
  <si>
    <t>ø22x1 mm</t>
  </si>
  <si>
    <t>Tenja, Lipanj 2016.</t>
  </si>
  <si>
    <t>OBNOVA STEPENIŠTA I BALKONA</t>
  </si>
  <si>
    <t>Uklanjanje stare obloge iz keramičkih pločica sa stepeništa i balkona štemanjem i razbijanjem, utovarom i odvozom na deponiju.</t>
  </si>
  <si>
    <t>Demontaža stare ograde sa stepeništa i balkona visine cca 1m.</t>
  </si>
  <si>
    <t>Izrada hidroizolacije balkona ugradnjom elastične trake za perimetarsko brtvljenje na spoju poda balkona i zida (kao Sika SealTape-S), i nanošenjem dvokomponentnog hidroizolacijskom morta obogaćenog polimerima (kao SikaTop Seal-107).</t>
  </si>
  <si>
    <t>Ugradnja obloge stepeništa i balkona iz protukliznih keramičkih pločica za vanjsku ugradnju. U cijenu uključen sav rad i materijal do potpune gotovosti (ljepilo, sokl, lajsne, fugiranje). Pločice po izboru investitora cijene do 200 kn/m2.</t>
  </si>
  <si>
    <t>Izrada ograde i rukohvata stepeništa i balkona iz čeličnih cijevi varenjem, bojanjem temeljnom bojom i završnim slojem - lakom.  Visina ograde cca 1m.</t>
  </si>
  <si>
    <t xml:space="preserve"> SPECIFIKACIJA MATERIJALA I RADOVA ZA IZRADU ELEKTROTEHNIČKIH INSTALACIJA I UGRADNJU OPREME</t>
  </si>
  <si>
    <t>INSTALACIJA RASVJETE</t>
  </si>
  <si>
    <t>Demontaža postojećih fluorescentnih rasvijetnih tijela</t>
  </si>
  <si>
    <t>Montaža novih LED stropnih nadgradnih panela</t>
  </si>
  <si>
    <t>Dobava LED žarulja snage 11W</t>
  </si>
  <si>
    <t>Dobava LED stropnih nadgradnih panela snege 24W</t>
  </si>
  <si>
    <t>R E K A P I T U L A C I J A
ELEKTROTEHNIČKIH INSTALACIJA I OPREME</t>
  </si>
  <si>
    <t>INSTALACIJA RASVJETE UKUPNO:</t>
  </si>
  <si>
    <t>Osijek, Lipanj 2016.</t>
  </si>
  <si>
    <t>ELEKTROTEHNIKI RADOVI I OPREMA</t>
  </si>
  <si>
    <t>VII.</t>
  </si>
  <si>
    <t>UKUPNO</t>
  </si>
  <si>
    <t>SVEUKUPNO ELEKTROTEHNIČKE INSTALACIJE I OPREMA</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</si>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</sst>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kn&quot;;\-#,##0.00\ &quot;kn&quot;"/>
    <numFmt numFmtId="44" formatCode="_-* #,##0.00\ &quot;kn&quot;_-;\-* #,##0.00\ &quot;kn&quot;_-;_-* &quot;-&quot;??\ &quot;kn&quot;_-;_-@_-"/>
    <numFmt numFmtId="43" formatCode="_-* #,##0.00\ _k_n_-;\-* #,##0.00\ _k_n_-;_-* &quot;-&quot;??\ _k_n_-;_-@_-"/>
    <numFmt numFmtId="164" formatCode="#,##0.00\ &quot;kn&quot;"/>
  </numFmts>
  <fonts count="36" x14ac:knownFonts="1">
    <font>
      <sz val="11"/>
      <color theme="1"/>
      <name val="Calibri"/>
      <family val="2"/>
      <charset val="238"/>
      <scheme val="minor"/>
    </font>
    <font>
      <sz val="9"/>
      <color theme="1"/>
      <name val="Tahoma"/>
      <family val="2"/>
      <charset val="238"/>
    </font>
    <font>
      <sz val="10"/>
      <color theme="1"/>
      <name val="Tahoma"/>
      <family val="2"/>
      <charset val="238"/>
    </font>
    <font>
      <b/>
      <sz val="9"/>
      <color theme="1"/>
      <name val="Tahoma"/>
      <family val="2"/>
      <charset val="238"/>
    </font>
    <font>
      <i/>
      <sz val="9"/>
      <color theme="1"/>
      <name val="Tahoma"/>
      <family val="2"/>
      <charset val="238"/>
    </font>
    <font>
      <sz val="10"/>
      <name val="Tahoma"/>
      <family val="2"/>
      <charset val="238"/>
    </font>
    <font>
      <vertAlign val="superscript"/>
      <sz val="9"/>
      <color theme="1"/>
      <name val="Tahoma"/>
      <family val="2"/>
      <charset val="238"/>
    </font>
    <font>
      <b/>
      <sz val="10"/>
      <color theme="1"/>
      <name val="Tahoma"/>
      <family val="2"/>
      <charset val="238"/>
    </font>
    <font>
      <b/>
      <i/>
      <sz val="10"/>
      <color theme="1"/>
      <name val="Tahoma"/>
      <family val="2"/>
      <charset val="238"/>
    </font>
    <font>
      <i/>
      <sz val="10"/>
      <color theme="1"/>
      <name val="Tahoma"/>
      <family val="2"/>
      <charset val="238"/>
    </font>
    <font>
      <sz val="10"/>
      <name val="Arial"/>
      <family val="2"/>
      <charset val="238"/>
    </font>
    <font>
      <sz val="10"/>
      <name val="Arial CE"/>
      <charset val="238"/>
    </font>
    <font>
      <sz val="11"/>
      <color theme="1"/>
      <name val="Tahoma"/>
      <family val="2"/>
      <charset val="238"/>
    </font>
    <font>
      <b/>
      <sz val="11"/>
      <color theme="1"/>
      <name val="Tahoma"/>
      <family val="2"/>
      <charset val="238"/>
    </font>
    <font>
      <sz val="10"/>
      <name val="Calibri"/>
      <family val="2"/>
      <charset val="238"/>
      <scheme val="minor"/>
    </font>
    <font>
      <sz val="9"/>
      <name val="Calibri"/>
      <family val="2"/>
      <charset val="238"/>
      <scheme val="minor"/>
    </font>
    <font>
      <sz val="12"/>
      <color indexed="8"/>
      <name val="Calibri"/>
      <family val="2"/>
      <charset val="238"/>
      <scheme val="minor"/>
    </font>
    <font>
      <sz val="10"/>
      <color indexed="12"/>
      <name val="Arial"/>
      <family val="2"/>
      <charset val="238"/>
    </font>
    <font>
      <sz val="9"/>
      <color indexed="12"/>
      <name val="Calibri"/>
      <family val="2"/>
      <charset val="238"/>
      <scheme val="minor"/>
    </font>
    <font>
      <b/>
      <sz val="10"/>
      <name val="Trebuchet MS"/>
      <family val="2"/>
      <charset val="238"/>
    </font>
    <font>
      <sz val="10"/>
      <name val="Trebuchet MS"/>
      <family val="2"/>
      <charset val="238"/>
    </font>
    <font>
      <sz val="10"/>
      <color indexed="10"/>
      <name val="Trebuchet MS"/>
      <family val="2"/>
      <charset val="238"/>
    </font>
    <font>
      <sz val="10"/>
      <color rgb="FFFF0000"/>
      <name val="Trebuchet MS"/>
      <family val="2"/>
      <charset val="238"/>
    </font>
    <font>
      <sz val="9"/>
      <name val="Trebuchet MS"/>
      <family val="2"/>
      <charset val="238"/>
    </font>
    <font>
      <b/>
      <sz val="9"/>
      <name val="Trebuchet MS"/>
      <family val="2"/>
      <charset val="238"/>
    </font>
    <font>
      <sz val="9"/>
      <color theme="1"/>
      <name val="Trebuchet MS"/>
      <family val="2"/>
      <charset val="238"/>
    </font>
    <font>
      <b/>
      <sz val="10"/>
      <color theme="1"/>
      <name val="Trebuchet MS"/>
      <family val="2"/>
      <charset val="238"/>
    </font>
    <font>
      <sz val="9"/>
      <color rgb="FFFF0000"/>
      <name val="Trebuchet MS"/>
      <family val="2"/>
      <charset val="238"/>
    </font>
    <font>
      <b/>
      <sz val="9"/>
      <color rgb="FFFF0000"/>
      <name val="Trebuchet MS"/>
      <family val="2"/>
      <charset val="238"/>
    </font>
    <font>
      <sz val="10"/>
      <color indexed="8"/>
      <name val="Calibri"/>
      <family val="2"/>
      <charset val="238"/>
      <scheme val="minor"/>
    </font>
    <font>
      <sz val="10"/>
      <color theme="1"/>
      <name val="Trebuchet MS"/>
      <family val="2"/>
      <charset val="238"/>
    </font>
    <font>
      <sz val="9"/>
      <color indexed="10"/>
      <name val="Trebuchet MS"/>
      <family val="2"/>
      <charset val="238"/>
    </font>
    <font>
      <b/>
      <sz val="9"/>
      <color indexed="10"/>
      <name val="Trebuchet MS"/>
      <family val="2"/>
      <charset val="238"/>
    </font>
    <font>
      <i/>
      <sz val="9"/>
      <name val="Trebuchet MS"/>
      <family val="2"/>
      <charset val="238"/>
    </font>
    <font>
      <b/>
      <i/>
      <sz val="10"/>
      <color theme="1"/>
      <name val="Trebuchet MS"/>
      <family val="2"/>
      <charset val="238"/>
    </font>
    <font>
      <i/>
      <sz val="10"/>
      <color theme="1"/>
      <name val="Trebuchet MS"/>
      <family val="2"/>
      <charset val="238"/>
    </font>
  </fonts>
  <fills count="8">
    <fill>
      <patternFill patternType="none"/>
    </fill>
    <fill>
      <patternFill patternType="gray125"/>
    </fill>
    <fill>
      <patternFill patternType="solid">
        <fgColor theme="6" tint="0.79998168889431442"/>
        <bgColor indexed="64"/>
      </patternFill>
    </fill>
    <fill>
      <patternFill patternType="solid">
        <fgColor indexed="22"/>
        <bgColor indexed="64"/>
      </patternFill>
    </fill>
    <fill>
      <patternFill patternType="solid">
        <fgColor indexed="43"/>
        <bgColor indexed="64"/>
      </patternFill>
    </fill>
    <fill>
      <patternFill patternType="solid">
        <fgColor theme="8" tint="0.79998168889431442"/>
        <bgColor indexed="64"/>
      </patternFill>
    </fill>
    <fill>
      <patternFill patternType="solid">
        <fgColor indexed="41"/>
        <bgColor indexed="64"/>
      </patternFill>
    </fill>
    <fill>
      <patternFill patternType="solid">
        <fgColor indexed="40"/>
        <bgColor indexed="64"/>
      </patternFill>
    </fill>
  </fills>
  <borders count="33">
    <border>
      <left/>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3">
    <xf numFmtId="0" fontId="0" fillId="0" borderId="0"/>
    <xf numFmtId="0" fontId="10" fillId="0" borderId="0"/>
    <xf numFmtId="0" fontId="11" fillId="0" borderId="0"/>
  </cellStyleXfs>
  <cellXfs count="314">
    <xf numFmtId="0" fontId="0" fillId="0" borderId="0" xfId="0"/>
    <xf numFmtId="0" fontId="1" fillId="0" borderId="0" xfId="0" applyFont="1" applyAlignment="1">
      <alignment vertical="center" wrapText="1"/>
    </xf>
    <xf numFmtId="0" fontId="0" fillId="0" borderId="0" xfId="0" applyAlignment="1">
      <alignment horizontal="center"/>
    </xf>
    <xf numFmtId="49" fontId="0" fillId="0" borderId="0" xfId="0" applyNumberFormat="1" applyAlignment="1" applyProtection="1">
      <alignment vertical="top" wrapText="1"/>
      <protection locked="0"/>
    </xf>
    <xf numFmtId="0" fontId="3" fillId="0" borderId="2" xfId="0" applyFont="1" applyBorder="1" applyAlignment="1">
      <alignment horizontal="left" vertical="center" wrapText="1" indent="2"/>
    </xf>
    <xf numFmtId="0" fontId="0" fillId="0" borderId="9" xfId="0" applyBorder="1" applyAlignment="1">
      <alignment horizontal="center"/>
    </xf>
    <xf numFmtId="0" fontId="1" fillId="0" borderId="6" xfId="0" applyFont="1" applyBorder="1" applyAlignment="1">
      <alignment horizontal="center" wrapText="1"/>
    </xf>
    <xf numFmtId="0" fontId="1" fillId="0" borderId="7" xfId="0" applyFont="1" applyBorder="1" applyAlignment="1">
      <alignment horizontal="center" wrapText="1"/>
    </xf>
    <xf numFmtId="164" fontId="1" fillId="0" borderId="0" xfId="0" applyNumberFormat="1" applyFont="1" applyAlignment="1">
      <alignment horizontal="right" wrapText="1"/>
    </xf>
    <xf numFmtId="164" fontId="1" fillId="0" borderId="0" xfId="0" applyNumberFormat="1" applyFont="1" applyAlignment="1">
      <alignment wrapText="1"/>
    </xf>
    <xf numFmtId="164" fontId="0" fillId="0" borderId="0" xfId="0" applyNumberFormat="1" applyAlignment="1"/>
    <xf numFmtId="164" fontId="0" fillId="0" borderId="9" xfId="0" applyNumberFormat="1" applyBorder="1" applyAlignment="1"/>
    <xf numFmtId="0" fontId="2" fillId="0" borderId="0" xfId="0" applyFont="1" applyAlignment="1">
      <alignment horizontal="center" vertical="top"/>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0" fillId="0" borderId="0" xfId="0" applyAlignment="1">
      <alignment horizontal="center" vertical="top"/>
    </xf>
    <xf numFmtId="0" fontId="1" fillId="0" borderId="0" xfId="0" applyFont="1" applyAlignment="1">
      <alignment horizontal="center" wrapText="1"/>
    </xf>
    <xf numFmtId="0" fontId="0" fillId="0" borderId="0" xfId="0" applyAlignment="1">
      <alignment horizontal="center"/>
    </xf>
    <xf numFmtId="0" fontId="1" fillId="0" borderId="9" xfId="0" applyFont="1" applyBorder="1" applyAlignment="1">
      <alignment horizontal="left" vertical="center" wrapText="1"/>
    </xf>
    <xf numFmtId="0" fontId="1" fillId="0" borderId="0" xfId="0" applyFont="1" applyAlignment="1">
      <alignment horizontal="center" vertical="top" wrapText="1"/>
    </xf>
    <xf numFmtId="0" fontId="1" fillId="0" borderId="0" xfId="0" applyFont="1" applyAlignment="1">
      <alignment horizontal="center" wrapText="1"/>
    </xf>
    <xf numFmtId="0" fontId="1" fillId="0" borderId="0" xfId="0" applyFont="1" applyBorder="1" applyAlignment="1">
      <alignment horizontal="center" vertical="top" wrapText="1"/>
    </xf>
    <xf numFmtId="0" fontId="1" fillId="0" borderId="0" xfId="0" applyFont="1" applyAlignment="1">
      <alignment vertical="top" wrapText="1"/>
    </xf>
    <xf numFmtId="2" fontId="0" fillId="0" borderId="0" xfId="0" applyNumberFormat="1" applyAlignment="1">
      <alignment horizontal="center"/>
    </xf>
    <xf numFmtId="2" fontId="1" fillId="0" borderId="0" xfId="0" applyNumberFormat="1" applyFont="1" applyAlignment="1">
      <alignment wrapText="1"/>
    </xf>
    <xf numFmtId="0" fontId="5" fillId="0" borderId="0" xfId="0" applyFont="1" applyFill="1" applyAlignment="1">
      <alignment vertical="top" wrapText="1"/>
    </xf>
    <xf numFmtId="0" fontId="2" fillId="0" borderId="11" xfId="0" applyFont="1" applyBorder="1" applyAlignment="1">
      <alignment horizontal="center" vertical="top"/>
    </xf>
    <xf numFmtId="0" fontId="1" fillId="0" borderId="0" xfId="0" applyFont="1" applyAlignment="1">
      <alignment horizontal="center" wrapText="1"/>
    </xf>
    <xf numFmtId="0" fontId="0" fillId="0" borderId="0" xfId="0"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wrapText="1"/>
    </xf>
    <xf numFmtId="44" fontId="0" fillId="0" borderId="0" xfId="0" applyNumberFormat="1"/>
    <xf numFmtId="0" fontId="1" fillId="0" borderId="0" xfId="0" applyFont="1" applyAlignment="1">
      <alignment horizontal="center" vertical="top" wrapText="1"/>
    </xf>
    <xf numFmtId="0" fontId="1" fillId="0" borderId="0" xfId="0" applyFont="1" applyAlignment="1">
      <alignment horizontal="center" wrapText="1"/>
    </xf>
    <xf numFmtId="0" fontId="5" fillId="0" borderId="0" xfId="0" applyFont="1" applyFill="1" applyAlignment="1">
      <alignment horizontal="left" vertical="top" wrapText="1"/>
    </xf>
    <xf numFmtId="0" fontId="3" fillId="2" borderId="3" xfId="0" applyFont="1" applyFill="1" applyBorder="1" applyAlignment="1">
      <alignment horizontal="center" vertical="top" wrapText="1"/>
    </xf>
    <xf numFmtId="0" fontId="3" fillId="2" borderId="10" xfId="0" applyFont="1" applyFill="1" applyBorder="1" applyAlignment="1">
      <alignment vertical="center"/>
    </xf>
    <xf numFmtId="0" fontId="3" fillId="2" borderId="4" xfId="0" applyFont="1" applyFill="1" applyBorder="1" applyAlignment="1">
      <alignment horizontal="center"/>
    </xf>
    <xf numFmtId="164" fontId="3" fillId="2" borderId="4" xfId="0" applyNumberFormat="1" applyFont="1" applyFill="1" applyBorder="1" applyAlignment="1"/>
    <xf numFmtId="0" fontId="3" fillId="2" borderId="7" xfId="0" applyFont="1" applyFill="1" applyBorder="1" applyAlignment="1">
      <alignment horizontal="center" vertical="top" wrapText="1"/>
    </xf>
    <xf numFmtId="2" fontId="3" fillId="2" borderId="4" xfId="0" applyNumberFormat="1" applyFont="1" applyFill="1" applyBorder="1" applyAlignment="1">
      <alignment horizontal="center"/>
    </xf>
    <xf numFmtId="0" fontId="1" fillId="0" borderId="0" xfId="0" applyFont="1" applyAlignment="1">
      <alignment horizontal="center" vertical="top" wrapText="1"/>
    </xf>
    <xf numFmtId="0" fontId="1" fillId="0" borderId="0" xfId="0" applyFont="1" applyAlignment="1">
      <alignment horizontal="center" wrapText="1"/>
    </xf>
    <xf numFmtId="0" fontId="12" fillId="0" borderId="0" xfId="0" applyFont="1" applyBorder="1" applyAlignment="1">
      <alignment horizontal="center" vertical="top" wrapText="1"/>
    </xf>
    <xf numFmtId="0" fontId="12" fillId="0" borderId="0" xfId="0" applyFont="1" applyAlignment="1">
      <alignment vertical="center" wrapText="1"/>
    </xf>
    <xf numFmtId="0" fontId="12" fillId="0" borderId="0" xfId="0" applyFont="1" applyAlignment="1">
      <alignment horizontal="center" wrapText="1"/>
    </xf>
    <xf numFmtId="164" fontId="12" fillId="0" borderId="0" xfId="0" applyNumberFormat="1" applyFont="1" applyAlignment="1">
      <alignment horizontal="right" wrapText="1"/>
    </xf>
    <xf numFmtId="164" fontId="12" fillId="0" borderId="0" xfId="0" applyNumberFormat="1" applyFont="1" applyAlignment="1">
      <alignment horizontal="right" vertical="center" wrapText="1"/>
    </xf>
    <xf numFmtId="0" fontId="12" fillId="0" borderId="12" xfId="0" applyFont="1" applyBorder="1" applyAlignment="1">
      <alignment horizontal="center" vertical="center" wrapText="1"/>
    </xf>
    <xf numFmtId="164" fontId="12" fillId="0" borderId="15" xfId="0" applyNumberFormat="1" applyFont="1" applyBorder="1" applyAlignment="1">
      <alignment horizontal="right" vertical="center" wrapText="1"/>
    </xf>
    <xf numFmtId="0" fontId="12" fillId="0" borderId="16" xfId="0" applyFont="1" applyBorder="1" applyAlignment="1">
      <alignment horizontal="center" vertical="center" wrapText="1"/>
    </xf>
    <xf numFmtId="44" fontId="12" fillId="0" borderId="19" xfId="0" applyNumberFormat="1" applyFont="1" applyBorder="1" applyAlignment="1">
      <alignment horizontal="right" vertical="center" wrapText="1"/>
    </xf>
    <xf numFmtId="0" fontId="12" fillId="0" borderId="1" xfId="0" applyFont="1" applyBorder="1" applyAlignment="1">
      <alignment horizontal="center" vertical="center" wrapText="1"/>
    </xf>
    <xf numFmtId="44" fontId="12" fillId="0" borderId="2" xfId="0" applyNumberFormat="1" applyFont="1" applyBorder="1" applyAlignment="1">
      <alignment horizontal="right" vertical="center" wrapText="1"/>
    </xf>
    <xf numFmtId="44" fontId="12" fillId="0" borderId="15" xfId="0" applyNumberFormat="1" applyFont="1" applyBorder="1" applyAlignment="1">
      <alignment horizontal="right" vertical="center" wrapText="1"/>
    </xf>
    <xf numFmtId="0" fontId="12" fillId="0" borderId="20" xfId="0" applyFont="1" applyBorder="1" applyAlignment="1">
      <alignment horizontal="center" vertical="center" wrapText="1"/>
    </xf>
    <xf numFmtId="44" fontId="12" fillId="0" borderId="23" xfId="0" applyNumberFormat="1" applyFont="1" applyBorder="1" applyAlignment="1">
      <alignment horizontal="right" vertical="center" wrapText="1"/>
    </xf>
    <xf numFmtId="0" fontId="12" fillId="0" borderId="16" xfId="0" applyFont="1" applyBorder="1" applyAlignment="1">
      <alignment horizontal="center" vertical="top" wrapText="1"/>
    </xf>
    <xf numFmtId="0" fontId="13" fillId="0" borderId="19" xfId="0" applyFont="1" applyBorder="1" applyAlignment="1">
      <alignment vertical="center" wrapText="1"/>
    </xf>
    <xf numFmtId="0" fontId="12" fillId="0" borderId="18" xfId="0" applyFont="1" applyBorder="1" applyAlignment="1">
      <alignment vertical="center" wrapText="1"/>
    </xf>
    <xf numFmtId="0" fontId="13" fillId="0" borderId="12" xfId="0" applyFont="1" applyBorder="1" applyAlignment="1">
      <alignment horizontal="center" vertical="top" wrapText="1"/>
    </xf>
    <xf numFmtId="0" fontId="13" fillId="0" borderId="15" xfId="0" applyFont="1" applyBorder="1" applyAlignment="1">
      <alignment vertical="center" wrapText="1"/>
    </xf>
    <xf numFmtId="0" fontId="0" fillId="0" borderId="14" xfId="0" applyFont="1" applyBorder="1" applyAlignment="1">
      <alignment vertical="center"/>
    </xf>
    <xf numFmtId="164" fontId="0" fillId="0" borderId="14" xfId="0" applyNumberFormat="1" applyFont="1" applyBorder="1" applyAlignment="1">
      <alignment vertical="center"/>
    </xf>
    <xf numFmtId="0" fontId="13" fillId="0" borderId="16" xfId="0" applyFont="1" applyBorder="1" applyAlignment="1">
      <alignment horizontal="center" vertical="top" wrapText="1"/>
    </xf>
    <xf numFmtId="0" fontId="0" fillId="0" borderId="18" xfId="0" applyFont="1" applyBorder="1" applyAlignment="1">
      <alignment vertical="center"/>
    </xf>
    <xf numFmtId="164" fontId="0" fillId="0" borderId="18" xfId="0" applyNumberFormat="1" applyFont="1" applyBorder="1" applyAlignment="1">
      <alignment vertical="center"/>
    </xf>
    <xf numFmtId="44" fontId="13" fillId="0" borderId="19" xfId="0" applyNumberFormat="1" applyFont="1" applyBorder="1" applyAlignment="1">
      <alignment horizontal="right" vertical="center" wrapText="1"/>
    </xf>
    <xf numFmtId="0" fontId="12" fillId="0" borderId="0" xfId="0" applyFont="1" applyAlignment="1">
      <alignment horizontal="center" vertical="top"/>
    </xf>
    <xf numFmtId="0" fontId="0" fillId="0" borderId="0" xfId="0" applyFont="1"/>
    <xf numFmtId="0" fontId="0" fillId="0" borderId="0" xfId="0" applyFont="1" applyAlignment="1">
      <alignment horizontal="center"/>
    </xf>
    <xf numFmtId="164" fontId="0" fillId="0" borderId="0" xfId="0" applyNumberFormat="1" applyFont="1" applyAlignment="1"/>
    <xf numFmtId="164" fontId="0" fillId="0" borderId="0" xfId="0" applyNumberFormat="1" applyFont="1"/>
    <xf numFmtId="0" fontId="14" fillId="0" borderId="0" xfId="0" applyFont="1"/>
    <xf numFmtId="0" fontId="15" fillId="0" borderId="0" xfId="0" applyFont="1"/>
    <xf numFmtId="2" fontId="15" fillId="0" borderId="0" xfId="0" applyNumberFormat="1" applyFont="1" applyAlignment="1">
      <alignment horizontal="center"/>
    </xf>
    <xf numFmtId="0" fontId="16" fillId="0" borderId="0" xfId="0" applyFont="1" applyBorder="1" applyAlignment="1">
      <alignment horizontal="center"/>
    </xf>
    <xf numFmtId="0" fontId="16" fillId="0" borderId="0" xfId="0" applyFont="1" applyBorder="1"/>
    <xf numFmtId="0" fontId="14" fillId="0" borderId="0" xfId="0" applyFont="1" applyAlignment="1"/>
    <xf numFmtId="0" fontId="17" fillId="0" borderId="0" xfId="0" applyFont="1" applyFill="1" applyBorder="1"/>
    <xf numFmtId="0" fontId="18" fillId="0" borderId="0" xfId="0" applyFont="1" applyFill="1" applyBorder="1"/>
    <xf numFmtId="7" fontId="15" fillId="0" borderId="0" xfId="0" applyNumberFormat="1" applyFont="1"/>
    <xf numFmtId="7" fontId="12" fillId="0" borderId="23" xfId="0" applyNumberFormat="1" applyFont="1" applyBorder="1" applyAlignment="1">
      <alignment horizontal="right" vertical="center" wrapText="1"/>
    </xf>
    <xf numFmtId="0" fontId="1" fillId="0" borderId="0" xfId="0" applyFont="1" applyAlignment="1">
      <alignment horizontal="center" vertical="top" wrapText="1"/>
    </xf>
    <xf numFmtId="0" fontId="1" fillId="0" borderId="0" xfId="0" applyFont="1" applyAlignment="1">
      <alignment horizontal="center" wrapText="1"/>
    </xf>
    <xf numFmtId="0" fontId="1" fillId="0" borderId="0" xfId="0" applyFont="1" applyAlignment="1">
      <alignment horizontal="center" vertical="top" wrapText="1"/>
    </xf>
    <xf numFmtId="0" fontId="1"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vertical="top" wrapText="1"/>
    </xf>
    <xf numFmtId="2" fontId="21" fillId="0" borderId="0" xfId="0" applyNumberFormat="1" applyFont="1" applyAlignment="1">
      <alignment horizontal="center" wrapText="1"/>
    </xf>
    <xf numFmtId="0" fontId="20" fillId="0" borderId="0" xfId="0" applyFont="1" applyAlignment="1">
      <alignment wrapText="1"/>
    </xf>
    <xf numFmtId="0" fontId="19" fillId="4" borderId="3" xfId="0" applyFont="1" applyFill="1" applyBorder="1" applyAlignment="1">
      <alignment horizontal="center" vertical="center"/>
    </xf>
    <xf numFmtId="0" fontId="20" fillId="0" borderId="0" xfId="0" applyFont="1"/>
    <xf numFmtId="2" fontId="20" fillId="0" borderId="0" xfId="0" applyNumberFormat="1" applyFont="1" applyAlignment="1">
      <alignment horizontal="center"/>
    </xf>
    <xf numFmtId="0" fontId="22" fillId="0" borderId="0" xfId="0" applyFont="1" applyAlignment="1">
      <alignment horizontal="center" vertical="top" wrapText="1"/>
    </xf>
    <xf numFmtId="0" fontId="22" fillId="0" borderId="0" xfId="0" applyFont="1" applyBorder="1" applyAlignment="1">
      <alignment vertical="center" wrapText="1"/>
    </xf>
    <xf numFmtId="0" fontId="22" fillId="0" borderId="0" xfId="0" applyFont="1" applyBorder="1" applyAlignment="1">
      <alignment horizontal="center" vertical="center" wrapText="1"/>
    </xf>
    <xf numFmtId="2" fontId="22" fillId="0" borderId="0" xfId="0" applyNumberFormat="1" applyFont="1" applyBorder="1" applyAlignment="1">
      <alignment horizontal="center" vertical="center" wrapText="1"/>
    </xf>
    <xf numFmtId="4" fontId="22" fillId="0" borderId="0" xfId="0" applyNumberFormat="1" applyFont="1" applyBorder="1" applyAlignment="1">
      <alignment horizontal="right" vertical="center" wrapText="1"/>
    </xf>
    <xf numFmtId="0" fontId="19" fillId="6" borderId="29" xfId="0" applyFont="1" applyFill="1" applyBorder="1" applyAlignment="1">
      <alignment horizontal="center" vertical="top" wrapText="1"/>
    </xf>
    <xf numFmtId="0" fontId="23" fillId="0" borderId="0" xfId="0" applyFont="1" applyAlignment="1">
      <alignment horizontal="center" vertical="top" wrapText="1"/>
    </xf>
    <xf numFmtId="0" fontId="23" fillId="0" borderId="0" xfId="0" applyFont="1" applyAlignment="1">
      <alignment vertical="center" wrapText="1"/>
    </xf>
    <xf numFmtId="0" fontId="23" fillId="0" borderId="0" xfId="0" applyFont="1" applyAlignment="1">
      <alignment horizontal="center" vertical="center" wrapText="1"/>
    </xf>
    <xf numFmtId="4" fontId="23" fillId="0" borderId="0" xfId="0" applyNumberFormat="1" applyFont="1" applyAlignment="1">
      <alignment horizontal="right" vertical="center" wrapText="1"/>
    </xf>
    <xf numFmtId="0" fontId="23" fillId="0" borderId="0" xfId="0" applyFont="1" applyAlignment="1">
      <alignment horizontal="justify" vertical="center" wrapText="1"/>
    </xf>
    <xf numFmtId="0" fontId="23" fillId="0" borderId="0" xfId="0" applyFont="1" applyBorder="1" applyAlignment="1">
      <alignment horizontal="center" wrapText="1"/>
    </xf>
    <xf numFmtId="0" fontId="23" fillId="0" borderId="0" xfId="0" applyFont="1" applyBorder="1" applyAlignment="1">
      <alignment wrapText="1"/>
    </xf>
    <xf numFmtId="4" fontId="23" fillId="0" borderId="0" xfId="0" applyNumberFormat="1" applyFont="1" applyBorder="1" applyAlignment="1">
      <alignment horizontal="right" wrapText="1"/>
    </xf>
    <xf numFmtId="164" fontId="23" fillId="0" borderId="0" xfId="0" applyNumberFormat="1" applyFont="1" applyBorder="1" applyAlignment="1">
      <alignment horizontal="right" wrapText="1"/>
    </xf>
    <xf numFmtId="164" fontId="23" fillId="0" borderId="0" xfId="0" applyNumberFormat="1" applyFont="1" applyAlignment="1">
      <alignment horizontal="right" vertical="center" wrapText="1"/>
    </xf>
    <xf numFmtId="0" fontId="23" fillId="0" borderId="0" xfId="0" applyFont="1" applyFill="1" applyAlignment="1">
      <alignment horizontal="center" vertical="top" wrapText="1"/>
    </xf>
    <xf numFmtId="0" fontId="23" fillId="0" borderId="0" xfId="0" applyFont="1" applyFill="1" applyAlignment="1">
      <alignment vertical="top" wrapText="1"/>
    </xf>
    <xf numFmtId="0" fontId="23" fillId="0" borderId="0" xfId="0" applyFont="1" applyFill="1"/>
    <xf numFmtId="164" fontId="23" fillId="0" borderId="0" xfId="0" applyNumberFormat="1" applyFont="1" applyFill="1"/>
    <xf numFmtId="0" fontId="0" fillId="0" borderId="0" xfId="0" applyFill="1" applyBorder="1"/>
    <xf numFmtId="0" fontId="23" fillId="0" borderId="0" xfId="0" applyFont="1" applyFill="1" applyAlignment="1">
      <alignment horizontal="center"/>
    </xf>
    <xf numFmtId="4" fontId="23" fillId="0" borderId="0" xfId="0" applyNumberFormat="1" applyFont="1" applyFill="1" applyAlignment="1">
      <alignment horizontal="right" vertical="center" wrapText="1"/>
    </xf>
    <xf numFmtId="0" fontId="23" fillId="0" borderId="0" xfId="0" applyFont="1" applyFill="1" applyBorder="1" applyAlignment="1">
      <alignment horizontal="center"/>
    </xf>
    <xf numFmtId="0" fontId="23" fillId="0" borderId="0" xfId="0" applyFont="1" applyFill="1" applyAlignment="1">
      <alignment horizontal="center" vertical="center" wrapText="1"/>
    </xf>
    <xf numFmtId="164" fontId="23" fillId="0" borderId="0" xfId="0" applyNumberFormat="1" applyFont="1" applyFill="1" applyAlignment="1">
      <alignment horizontal="right" vertical="center" wrapText="1"/>
    </xf>
    <xf numFmtId="0" fontId="24" fillId="0" borderId="0" xfId="0" applyFont="1" applyFill="1" applyAlignment="1">
      <alignment vertical="center" wrapText="1"/>
    </xf>
    <xf numFmtId="0" fontId="24" fillId="0" borderId="0" xfId="0" applyFont="1" applyFill="1" applyAlignment="1">
      <alignment horizontal="center" vertical="center" wrapText="1"/>
    </xf>
    <xf numFmtId="4" fontId="24" fillId="0" borderId="0" xfId="0" applyNumberFormat="1" applyFont="1" applyFill="1" applyAlignment="1">
      <alignment horizontal="right" vertical="center" wrapText="1"/>
    </xf>
    <xf numFmtId="164" fontId="24" fillId="0" borderId="0" xfId="0" applyNumberFormat="1" applyFont="1" applyFill="1" applyAlignment="1">
      <alignment horizontal="right" vertical="center" wrapText="1"/>
    </xf>
    <xf numFmtId="0" fontId="23" fillId="0" borderId="0" xfId="0" applyFont="1" applyFill="1" applyAlignment="1">
      <alignment vertical="center" wrapText="1"/>
    </xf>
    <xf numFmtId="0" fontId="23" fillId="0" borderId="0" xfId="0" applyFont="1" applyBorder="1" applyAlignment="1">
      <alignment horizontal="center" vertical="top" wrapText="1"/>
    </xf>
    <xf numFmtId="0" fontId="23" fillId="0" borderId="0" xfId="0" applyFont="1" applyAlignment="1">
      <alignment vertical="top" wrapText="1"/>
    </xf>
    <xf numFmtId="0" fontId="23" fillId="0" borderId="0" xfId="0" applyFont="1" applyAlignment="1">
      <alignment horizontal="center"/>
    </xf>
    <xf numFmtId="164" fontId="23" fillId="0" borderId="0" xfId="0" applyNumberFormat="1" applyFont="1"/>
    <xf numFmtId="0" fontId="15" fillId="0" borderId="0" xfId="0" applyFont="1" applyFill="1" applyBorder="1"/>
    <xf numFmtId="0" fontId="23" fillId="0" borderId="0" xfId="0" applyFont="1"/>
    <xf numFmtId="0" fontId="23" fillId="0" borderId="0" xfId="0" applyFont="1" applyAlignment="1">
      <alignment horizontal="left" indent="3"/>
    </xf>
    <xf numFmtId="0" fontId="23" fillId="0" borderId="0" xfId="0" applyFont="1" applyAlignment="1">
      <alignment horizontal="right"/>
    </xf>
    <xf numFmtId="0" fontId="19" fillId="6" borderId="22" xfId="0" applyFont="1" applyFill="1" applyBorder="1" applyAlignment="1">
      <alignment vertical="top"/>
    </xf>
    <xf numFmtId="44" fontId="19" fillId="6" borderId="22" xfId="0" applyNumberFormat="1" applyFont="1" applyFill="1" applyBorder="1" applyAlignment="1">
      <alignment vertical="top"/>
    </xf>
    <xf numFmtId="44" fontId="19" fillId="6" borderId="30" xfId="0" applyNumberFormat="1" applyFont="1" applyFill="1" applyBorder="1" applyAlignment="1">
      <alignment vertical="top"/>
    </xf>
    <xf numFmtId="0" fontId="19" fillId="0" borderId="32" xfId="0" applyFont="1" applyFill="1" applyBorder="1" applyAlignment="1">
      <alignment horizontal="center" vertical="top" wrapText="1"/>
    </xf>
    <xf numFmtId="0" fontId="19" fillId="0" borderId="32" xfId="0" applyFont="1" applyFill="1" applyBorder="1" applyAlignment="1">
      <alignment horizontal="left" vertical="top" wrapText="1"/>
    </xf>
    <xf numFmtId="0" fontId="19" fillId="0" borderId="32" xfId="0" applyFont="1" applyFill="1" applyBorder="1" applyAlignment="1">
      <alignment vertical="top" wrapText="1"/>
    </xf>
    <xf numFmtId="44" fontId="19" fillId="0" borderId="32" xfId="0" applyNumberFormat="1" applyFont="1" applyFill="1" applyBorder="1" applyAlignment="1">
      <alignment horizontal="right" vertical="top" wrapText="1"/>
    </xf>
    <xf numFmtId="0" fontId="25" fillId="0" borderId="0" xfId="0" applyFont="1" applyAlignment="1">
      <alignment horizontal="center" vertical="top"/>
    </xf>
    <xf numFmtId="164" fontId="23" fillId="0" borderId="0" xfId="0" applyNumberFormat="1" applyFont="1" applyAlignment="1"/>
    <xf numFmtId="0" fontId="26" fillId="5" borderId="29" xfId="0" applyFont="1" applyFill="1" applyBorder="1" applyAlignment="1">
      <alignment horizontal="center" vertical="center"/>
    </xf>
    <xf numFmtId="0" fontId="26" fillId="5" borderId="22" xfId="0" applyFont="1" applyFill="1" applyBorder="1" applyAlignment="1">
      <alignment vertical="center"/>
    </xf>
    <xf numFmtId="0" fontId="26" fillId="5" borderId="22" xfId="0" applyFont="1" applyFill="1" applyBorder="1" applyAlignment="1">
      <alignment horizontal="center"/>
    </xf>
    <xf numFmtId="2" fontId="26" fillId="5" borderId="22" xfId="0" applyNumberFormat="1" applyFont="1" applyFill="1" applyBorder="1" applyAlignment="1">
      <alignment horizontal="center"/>
    </xf>
    <xf numFmtId="164" fontId="26" fillId="5" borderId="22" xfId="0" applyNumberFormat="1" applyFont="1" applyFill="1" applyBorder="1" applyAlignment="1"/>
    <xf numFmtId="2" fontId="23" fillId="0" borderId="0" xfId="0" applyNumberFormat="1" applyFont="1" applyAlignment="1">
      <alignment horizontal="center"/>
    </xf>
    <xf numFmtId="0" fontId="25" fillId="0" borderId="0" xfId="0" applyFont="1" applyAlignment="1">
      <alignment horizontal="center" vertical="top" wrapText="1"/>
    </xf>
    <xf numFmtId="0" fontId="25" fillId="0" borderId="0" xfId="0" applyFont="1" applyAlignment="1">
      <alignment vertical="center" wrapText="1"/>
    </xf>
    <xf numFmtId="0" fontId="25" fillId="0" borderId="0" xfId="0" applyFont="1" applyAlignment="1">
      <alignment horizontal="center" wrapText="1"/>
    </xf>
    <xf numFmtId="164" fontId="25" fillId="0" borderId="0" xfId="0" applyNumberFormat="1" applyFont="1" applyAlignment="1">
      <alignment horizontal="right" wrapText="1"/>
    </xf>
    <xf numFmtId="0" fontId="23" fillId="0" borderId="0" xfId="0" applyFont="1" applyAlignment="1">
      <alignment wrapText="1"/>
    </xf>
    <xf numFmtId="0" fontId="23" fillId="0" borderId="0" xfId="0" applyFont="1" applyAlignment="1">
      <alignment horizontal="center" wrapText="1"/>
    </xf>
    <xf numFmtId="2" fontId="25" fillId="0" borderId="0" xfId="0" applyNumberFormat="1" applyFont="1" applyAlignment="1">
      <alignment horizontal="center" wrapText="1"/>
    </xf>
    <xf numFmtId="164" fontId="25" fillId="0" borderId="0" xfId="0" applyNumberFormat="1" applyFont="1" applyAlignment="1">
      <alignment horizontal="right"/>
    </xf>
    <xf numFmtId="0" fontId="25" fillId="0" borderId="0" xfId="0" applyFont="1" applyBorder="1" applyAlignment="1">
      <alignment horizontal="center" vertical="top" wrapText="1"/>
    </xf>
    <xf numFmtId="0" fontId="25" fillId="0" borderId="0" xfId="0" applyFont="1" applyBorder="1" applyAlignment="1">
      <alignment vertical="center" wrapText="1"/>
    </xf>
    <xf numFmtId="2" fontId="25" fillId="0" borderId="0" xfId="0" applyNumberFormat="1" applyFont="1" applyBorder="1" applyAlignment="1">
      <alignment horizontal="center" wrapText="1"/>
    </xf>
    <xf numFmtId="164" fontId="25" fillId="0" borderId="0" xfId="0" applyNumberFormat="1" applyFont="1" applyBorder="1" applyAlignment="1">
      <alignment horizontal="right" wrapText="1"/>
    </xf>
    <xf numFmtId="0" fontId="25" fillId="0" borderId="31" xfId="0" applyFont="1" applyBorder="1" applyAlignment="1">
      <alignment horizontal="center" vertical="top" wrapText="1"/>
    </xf>
    <xf numFmtId="0" fontId="25" fillId="0" borderId="31" xfId="0" applyFont="1" applyBorder="1" applyAlignment="1">
      <alignment vertical="center" wrapText="1"/>
    </xf>
    <xf numFmtId="0" fontId="25" fillId="0" borderId="31" xfId="0" applyFont="1" applyBorder="1" applyAlignment="1">
      <alignment horizontal="center" wrapText="1"/>
    </xf>
    <xf numFmtId="2" fontId="25" fillId="0" borderId="31" xfId="0" applyNumberFormat="1" applyFont="1" applyBorder="1" applyAlignment="1">
      <alignment horizontal="center" wrapText="1"/>
    </xf>
    <xf numFmtId="164" fontId="25" fillId="0" borderId="31" xfId="0" applyNumberFormat="1" applyFont="1" applyBorder="1" applyAlignment="1">
      <alignment horizontal="right" wrapText="1"/>
    </xf>
    <xf numFmtId="164" fontId="19" fillId="5" borderId="22" xfId="0" applyNumberFormat="1" applyFont="1" applyFill="1" applyBorder="1" applyAlignment="1">
      <alignment vertical="top" wrapText="1"/>
    </xf>
    <xf numFmtId="0" fontId="10" fillId="0" borderId="0" xfId="0" applyFont="1"/>
    <xf numFmtId="0" fontId="27" fillId="0" borderId="0" xfId="0" applyFont="1" applyAlignment="1">
      <alignment horizontal="righ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2" fontId="27" fillId="0" borderId="0" xfId="0" applyNumberFormat="1" applyFont="1" applyAlignment="1">
      <alignment horizontal="center" vertical="center" wrapText="1"/>
    </xf>
    <xf numFmtId="4" fontId="27" fillId="0" borderId="0" xfId="0" applyNumberFormat="1" applyFont="1" applyAlignment="1">
      <alignment horizontal="right" vertical="center" wrapText="1"/>
    </xf>
    <xf numFmtId="0" fontId="24" fillId="7" borderId="29" xfId="0" applyFont="1" applyFill="1" applyBorder="1" applyAlignment="1">
      <alignment horizontal="center" vertical="top" wrapText="1"/>
    </xf>
    <xf numFmtId="2" fontId="24" fillId="7" borderId="22" xfId="0" applyNumberFormat="1" applyFont="1" applyFill="1" applyBorder="1" applyAlignment="1">
      <alignment horizontal="center" vertical="top" wrapText="1"/>
    </xf>
    <xf numFmtId="0" fontId="28" fillId="0" borderId="0" xfId="0" applyFont="1" applyAlignment="1">
      <alignment horizontal="center" vertical="top" wrapText="1"/>
    </xf>
    <xf numFmtId="0" fontId="27" fillId="0" borderId="0" xfId="0" applyFont="1" applyAlignment="1">
      <alignment vertical="top" wrapText="1"/>
    </xf>
    <xf numFmtId="0" fontId="27" fillId="0" borderId="0" xfId="0" applyFont="1" applyAlignment="1">
      <alignment horizontal="center" wrapText="1"/>
    </xf>
    <xf numFmtId="2" fontId="23" fillId="0" borderId="0" xfId="0" applyNumberFormat="1" applyFont="1" applyAlignment="1">
      <alignment horizontal="center" vertical="center" wrapText="1"/>
    </xf>
    <xf numFmtId="0" fontId="24" fillId="0" borderId="0" xfId="0" applyFont="1" applyAlignment="1">
      <alignment horizontal="center" vertical="top" wrapText="1"/>
    </xf>
    <xf numFmtId="0" fontId="23" fillId="0" borderId="0" xfId="0" applyFont="1" applyBorder="1" applyAlignment="1">
      <alignment horizontal="justify" vertical="top" wrapText="1"/>
    </xf>
    <xf numFmtId="2" fontId="23" fillId="0" borderId="0" xfId="0" applyNumberFormat="1" applyFont="1" applyBorder="1" applyAlignment="1">
      <alignment horizontal="center" vertical="center" wrapText="1"/>
    </xf>
    <xf numFmtId="4" fontId="23" fillId="0" borderId="0" xfId="0" applyNumberFormat="1" applyFont="1" applyBorder="1" applyAlignment="1">
      <alignment horizontal="right" vertical="center" wrapText="1"/>
    </xf>
    <xf numFmtId="0" fontId="19" fillId="7" borderId="29" xfId="0" applyFont="1" applyFill="1" applyBorder="1" applyAlignment="1">
      <alignment horizontal="center" vertical="top" wrapText="1"/>
    </xf>
    <xf numFmtId="2" fontId="19" fillId="7" borderId="22" xfId="0" applyNumberFormat="1" applyFont="1" applyFill="1" applyBorder="1" applyAlignment="1">
      <alignment horizontal="center" vertical="top" wrapText="1"/>
    </xf>
    <xf numFmtId="0" fontId="24" fillId="0" borderId="0" xfId="0" applyFont="1" applyBorder="1" applyAlignment="1">
      <alignment horizontal="center" vertical="top" wrapText="1"/>
    </xf>
    <xf numFmtId="2" fontId="24" fillId="0" borderId="0" xfId="0" applyNumberFormat="1" applyFont="1" applyBorder="1" applyAlignment="1">
      <alignment horizontal="center" vertical="top" wrapText="1"/>
    </xf>
    <xf numFmtId="0" fontId="29" fillId="0" borderId="0" xfId="0" applyFont="1" applyBorder="1"/>
    <xf numFmtId="0" fontId="29" fillId="0" borderId="0" xfId="0" applyFont="1" applyBorder="1" applyAlignment="1">
      <alignment horizontal="center"/>
    </xf>
    <xf numFmtId="0" fontId="30" fillId="0" borderId="0" xfId="0" applyFont="1" applyAlignment="1">
      <alignment horizontal="center" vertical="top"/>
    </xf>
    <xf numFmtId="0" fontId="20" fillId="0" borderId="0" xfId="0" applyFont="1" applyAlignment="1">
      <alignment horizontal="center"/>
    </xf>
    <xf numFmtId="164" fontId="20" fillId="0" borderId="0" xfId="0" applyNumberFormat="1" applyFont="1" applyAlignment="1"/>
    <xf numFmtId="0" fontId="20" fillId="0" borderId="0" xfId="0" applyFont="1" applyBorder="1" applyAlignment="1">
      <alignment wrapText="1"/>
    </xf>
    <xf numFmtId="0" fontId="19" fillId="0" borderId="0" xfId="0" applyFont="1" applyBorder="1" applyAlignment="1">
      <alignment horizontal="left" vertical="top" wrapText="1"/>
    </xf>
    <xf numFmtId="0" fontId="20" fillId="0" borderId="0" xfId="0" applyFont="1" applyBorder="1" applyAlignment="1">
      <alignment horizontal="center" wrapText="1"/>
    </xf>
    <xf numFmtId="2" fontId="21" fillId="0" borderId="0" xfId="0" applyNumberFormat="1" applyFont="1" applyBorder="1" applyAlignment="1">
      <alignment horizontal="center" wrapText="1"/>
    </xf>
    <xf numFmtId="0" fontId="19" fillId="7" borderId="10" xfId="0" applyFont="1" applyFill="1" applyBorder="1" applyAlignment="1">
      <alignment horizontal="center" vertical="top" wrapText="1"/>
    </xf>
    <xf numFmtId="2" fontId="19" fillId="7" borderId="4" xfId="0" applyNumberFormat="1" applyFont="1" applyFill="1" applyBorder="1" applyAlignment="1">
      <alignment horizontal="center" vertical="top" wrapText="1"/>
    </xf>
    <xf numFmtId="0" fontId="24" fillId="0" borderId="0" xfId="0" applyFont="1" applyBorder="1" applyAlignment="1">
      <alignment horizontal="left" vertical="top" wrapText="1"/>
    </xf>
    <xf numFmtId="2" fontId="31" fillId="0" borderId="0" xfId="0" applyNumberFormat="1" applyFont="1" applyBorder="1" applyAlignment="1">
      <alignment horizontal="center" wrapText="1"/>
    </xf>
    <xf numFmtId="43" fontId="23" fillId="0" borderId="0" xfId="0" applyNumberFormat="1" applyFont="1" applyBorder="1" applyAlignment="1">
      <alignment wrapText="1"/>
    </xf>
    <xf numFmtId="49" fontId="19" fillId="3" borderId="4" xfId="0" applyNumberFormat="1" applyFont="1" applyFill="1" applyBorder="1" applyAlignment="1">
      <alignment horizontal="center" vertical="top"/>
    </xf>
    <xf numFmtId="0" fontId="24" fillId="3" borderId="4" xfId="0" applyFont="1" applyFill="1" applyBorder="1" applyAlignment="1">
      <alignment horizontal="left" vertical="top" wrapText="1"/>
    </xf>
    <xf numFmtId="0" fontId="24" fillId="3" borderId="4" xfId="0" applyFont="1" applyFill="1" applyBorder="1" applyAlignment="1">
      <alignment horizontal="center" vertical="top"/>
    </xf>
    <xf numFmtId="2" fontId="32" fillId="3" borderId="4" xfId="0" applyNumberFormat="1" applyFont="1" applyFill="1" applyBorder="1" applyAlignment="1">
      <alignment horizontal="center" vertical="top"/>
    </xf>
    <xf numFmtId="0" fontId="24" fillId="3" borderId="4" xfId="0" applyFont="1" applyFill="1" applyBorder="1" applyAlignment="1">
      <alignment vertical="top" wrapText="1"/>
    </xf>
    <xf numFmtId="0" fontId="33" fillId="0" borderId="0" xfId="0" applyFont="1" applyAlignment="1">
      <alignment horizontal="left" vertical="top" wrapText="1"/>
    </xf>
    <xf numFmtId="0" fontId="23" fillId="0" borderId="0" xfId="0" applyFont="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center" wrapText="1"/>
    </xf>
    <xf numFmtId="0" fontId="0" fillId="0" borderId="0" xfId="0" applyAlignment="1">
      <alignment horizontal="center"/>
    </xf>
    <xf numFmtId="0" fontId="33" fillId="0" borderId="0" xfId="0" applyFont="1" applyAlignment="1">
      <alignment horizontal="left" vertical="top" wrapText="1"/>
    </xf>
    <xf numFmtId="0" fontId="23" fillId="0" borderId="0" xfId="0" applyFont="1" applyAlignment="1">
      <alignment horizontal="left"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center" vertical="top" wrapText="1"/>
    </xf>
    <xf numFmtId="0" fontId="5" fillId="0" borderId="0" xfId="0" applyFont="1" applyFill="1" applyAlignment="1">
      <alignment horizontal="left" vertical="top" wrapText="1"/>
    </xf>
    <xf numFmtId="0" fontId="1" fillId="0" borderId="0" xfId="0" applyFont="1" applyAlignment="1">
      <alignment horizontal="center" wrapText="1"/>
    </xf>
    <xf numFmtId="164" fontId="1" fillId="0" borderId="6"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49" fontId="4" fillId="0" borderId="0" xfId="0" applyNumberFormat="1" applyFont="1" applyAlignment="1" applyProtection="1">
      <alignment vertical="top" wrapText="1"/>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49" fontId="8" fillId="0" borderId="0" xfId="0" applyNumberFormat="1" applyFont="1" applyAlignment="1" applyProtection="1">
      <alignment horizontal="center" vertical="center" wrapText="1"/>
      <protection locked="0"/>
    </xf>
    <xf numFmtId="49" fontId="9" fillId="0" borderId="0" xfId="0" applyNumberFormat="1" applyFont="1" applyAlignment="1" applyProtection="1">
      <alignment horizontal="center" vertical="center" wrapText="1"/>
      <protection locked="0"/>
    </xf>
    <xf numFmtId="164" fontId="8" fillId="0" borderId="0" xfId="0" applyNumberFormat="1" applyFont="1" applyAlignment="1" applyProtection="1">
      <alignment horizontal="center" vertical="center" wrapText="1"/>
      <protection locked="0"/>
    </xf>
    <xf numFmtId="164" fontId="9" fillId="0" borderId="0" xfId="0" applyNumberFormat="1" applyFont="1" applyAlignment="1" applyProtection="1">
      <alignment horizontal="center" vertical="center" wrapText="1"/>
      <protection locked="0"/>
    </xf>
    <xf numFmtId="0" fontId="7" fillId="0" borderId="0" xfId="0" applyFont="1" applyAlignment="1">
      <alignment horizontal="center" vertical="center" wrapText="1"/>
    </xf>
    <xf numFmtId="164" fontId="34" fillId="0" borderId="0" xfId="0" applyNumberFormat="1" applyFont="1" applyAlignment="1" applyProtection="1">
      <alignment horizontal="center" vertical="center" wrapText="1"/>
      <protection locked="0"/>
    </xf>
    <xf numFmtId="164" fontId="35" fillId="0" borderId="0" xfId="0" applyNumberFormat="1" applyFont="1" applyAlignment="1" applyProtection="1">
      <alignment horizontal="center" vertical="center" wrapText="1"/>
      <protection locked="0"/>
    </xf>
    <xf numFmtId="0" fontId="33" fillId="0" borderId="0" xfId="0" applyFont="1" applyAlignment="1">
      <alignment horizontal="left" vertical="top" wrapText="1"/>
    </xf>
    <xf numFmtId="0" fontId="23" fillId="0" borderId="0" xfId="0" applyFont="1" applyAlignment="1">
      <alignment horizontal="left" vertical="top" wrapText="1"/>
    </xf>
    <xf numFmtId="49" fontId="34" fillId="0" borderId="0" xfId="0" applyNumberFormat="1" applyFont="1" applyAlignment="1" applyProtection="1">
      <alignment horizontal="center" vertical="center" wrapText="1"/>
      <protection locked="0"/>
    </xf>
    <xf numFmtId="49" fontId="35" fillId="0" borderId="0" xfId="0" applyNumberFormat="1" applyFont="1" applyAlignment="1" applyProtection="1">
      <alignment horizontal="center" vertical="center" wrapText="1"/>
      <protection locked="0"/>
    </xf>
    <xf numFmtId="0" fontId="19" fillId="6" borderId="22" xfId="0" applyFont="1" applyFill="1" applyBorder="1" applyAlignment="1">
      <alignment horizontal="left" vertical="top" wrapText="1"/>
    </xf>
    <xf numFmtId="44" fontId="19" fillId="6" borderId="22" xfId="0" applyNumberFormat="1" applyFont="1" applyFill="1" applyBorder="1" applyAlignment="1">
      <alignment horizontal="right" vertical="top" wrapText="1"/>
    </xf>
    <xf numFmtId="0" fontId="19" fillId="6" borderId="30" xfId="0" applyFont="1" applyFill="1" applyBorder="1" applyAlignment="1">
      <alignment horizontal="right" vertical="top" wrapText="1"/>
    </xf>
    <xf numFmtId="0" fontId="19" fillId="7" borderId="4" xfId="0" applyFont="1" applyFill="1" applyBorder="1" applyAlignment="1">
      <alignment horizontal="left" vertical="top" wrapText="1"/>
    </xf>
    <xf numFmtId="0" fontId="24" fillId="7" borderId="22" xfId="0" applyFont="1" applyFill="1" applyBorder="1" applyAlignment="1">
      <alignment horizontal="left" vertical="top" wrapText="1"/>
    </xf>
    <xf numFmtId="0" fontId="24" fillId="7" borderId="22" xfId="0" applyFont="1" applyFill="1" applyBorder="1" applyAlignment="1">
      <alignment horizontal="right" vertical="top" wrapText="1"/>
    </xf>
    <xf numFmtId="0" fontId="24" fillId="7" borderId="30" xfId="0" applyFont="1" applyFill="1" applyBorder="1" applyAlignment="1">
      <alignment horizontal="right" vertical="top" wrapText="1"/>
    </xf>
    <xf numFmtId="0" fontId="19" fillId="7" borderId="22" xfId="0" applyFont="1" applyFill="1" applyBorder="1" applyAlignment="1">
      <alignment horizontal="left" vertical="top" wrapText="1"/>
    </xf>
    <xf numFmtId="0" fontId="19" fillId="3" borderId="24" xfId="0" applyFont="1" applyFill="1" applyBorder="1" applyAlignment="1">
      <alignment horizontal="center" vertical="top" wrapText="1"/>
    </xf>
    <xf numFmtId="0" fontId="19" fillId="3" borderId="25" xfId="0" applyFont="1" applyFill="1" applyBorder="1" applyAlignment="1">
      <alignment horizontal="center" vertical="top" wrapText="1"/>
    </xf>
    <xf numFmtId="0" fontId="19" fillId="3" borderId="26" xfId="0" applyFont="1" applyFill="1" applyBorder="1" applyAlignment="1">
      <alignment horizontal="center" vertical="top" wrapText="1"/>
    </xf>
    <xf numFmtId="0" fontId="19" fillId="3" borderId="27" xfId="0" applyFont="1" applyFill="1" applyBorder="1" applyAlignment="1">
      <alignment horizontal="center" vertical="top" wrapText="1"/>
    </xf>
    <xf numFmtId="0" fontId="19" fillId="3" borderId="11" xfId="0" applyFont="1" applyFill="1" applyBorder="1" applyAlignment="1">
      <alignment horizontal="center" vertical="top" wrapText="1"/>
    </xf>
    <xf numFmtId="0" fontId="19" fillId="3" borderId="28" xfId="0" applyFont="1" applyFill="1" applyBorder="1" applyAlignment="1">
      <alignment horizontal="center" vertical="top" wrapText="1"/>
    </xf>
    <xf numFmtId="0" fontId="19" fillId="6" borderId="22" xfId="0" applyFont="1" applyFill="1" applyBorder="1" applyAlignment="1">
      <alignment horizontal="right" vertical="top"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28" xfId="0" applyFont="1" applyFill="1" applyBorder="1" applyAlignment="1">
      <alignment horizontal="center" vertical="center" wrapText="1"/>
    </xf>
    <xf numFmtId="49" fontId="19" fillId="4" borderId="6" xfId="0" applyNumberFormat="1" applyFont="1" applyFill="1" applyBorder="1" applyAlignment="1">
      <alignment horizontal="center" vertical="center"/>
    </xf>
    <xf numFmtId="49" fontId="19" fillId="4" borderId="7" xfId="0" applyNumberFormat="1" applyFont="1" applyFill="1" applyBorder="1" applyAlignment="1">
      <alignment horizontal="center" vertical="center"/>
    </xf>
    <xf numFmtId="0" fontId="19" fillId="4" borderId="6" xfId="0" applyFont="1" applyFill="1" applyBorder="1" applyAlignment="1">
      <alignment horizontal="center" vertical="justify"/>
    </xf>
    <xf numFmtId="0" fontId="19" fillId="4" borderId="7" xfId="0" applyFont="1" applyFill="1" applyBorder="1" applyAlignment="1">
      <alignment horizontal="center" vertical="justify"/>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2" fontId="19" fillId="4" borderId="6" xfId="0" applyNumberFormat="1" applyFont="1" applyFill="1" applyBorder="1" applyAlignment="1">
      <alignment horizontal="center" vertical="center"/>
    </xf>
    <xf numFmtId="2" fontId="19" fillId="4" borderId="7" xfId="0" applyNumberFormat="1" applyFont="1" applyFill="1" applyBorder="1" applyAlignment="1">
      <alignment horizontal="center" vertical="center"/>
    </xf>
    <xf numFmtId="0" fontId="19" fillId="4" borderId="10" xfId="0" applyFont="1" applyFill="1" applyBorder="1" applyAlignment="1">
      <alignment horizontal="center" vertical="center"/>
    </xf>
    <xf numFmtId="0" fontId="19" fillId="4" borderId="5" xfId="0" applyFont="1" applyFill="1" applyBorder="1" applyAlignment="1">
      <alignment horizontal="center" vertical="center"/>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3" fillId="0" borderId="0" xfId="0" applyFont="1" applyAlignment="1">
      <alignment horizontal="center" vertical="center" wrapText="1"/>
    </xf>
    <xf numFmtId="44" fontId="1" fillId="0" borderId="6" xfId="0" applyNumberFormat="1" applyFont="1" applyBorder="1" applyAlignment="1">
      <alignment horizontal="center" vertical="center" wrapText="1"/>
    </xf>
    <xf numFmtId="44" fontId="1" fillId="0" borderId="7" xfId="0" applyNumberFormat="1" applyFont="1" applyBorder="1" applyAlignment="1">
      <alignment horizontal="center" vertical="center" wrapText="1"/>
    </xf>
    <xf numFmtId="44" fontId="3" fillId="2" borderId="5" xfId="0" applyNumberFormat="1" applyFont="1" applyFill="1" applyBorder="1" applyAlignment="1">
      <alignment vertical="center"/>
    </xf>
    <xf numFmtId="44" fontId="1" fillId="0" borderId="0" xfId="0" applyNumberFormat="1" applyFont="1" applyAlignment="1">
      <alignment wrapText="1"/>
    </xf>
    <xf numFmtId="44" fontId="1" fillId="0" borderId="0" xfId="0" applyNumberFormat="1" applyFont="1" applyAlignment="1">
      <alignment horizontal="right" vertical="center" wrapText="1"/>
    </xf>
    <xf numFmtId="44" fontId="1" fillId="0" borderId="2" xfId="0" applyNumberFormat="1" applyFont="1" applyBorder="1" applyAlignment="1">
      <alignment horizontal="right" vertical="center" wrapText="1"/>
    </xf>
    <xf numFmtId="44" fontId="1" fillId="0" borderId="2" xfId="0" applyNumberFormat="1" applyFont="1" applyBorder="1" applyAlignment="1">
      <alignment wrapText="1"/>
    </xf>
    <xf numFmtId="44" fontId="20" fillId="0" borderId="0" xfId="0" applyNumberFormat="1" applyFont="1" applyAlignment="1">
      <alignment wrapText="1"/>
    </xf>
    <xf numFmtId="44" fontId="19" fillId="4" borderId="3" xfId="0" applyNumberFormat="1" applyFont="1" applyFill="1" applyBorder="1" applyAlignment="1">
      <alignment horizontal="center" vertical="center"/>
    </xf>
    <xf numFmtId="44" fontId="20" fillId="0" borderId="0" xfId="0" applyNumberFormat="1" applyFont="1"/>
    <xf numFmtId="44" fontId="22" fillId="0" borderId="0" xfId="0" applyNumberFormat="1" applyFont="1" applyBorder="1" applyAlignment="1">
      <alignment horizontal="right" vertical="center" wrapText="1"/>
    </xf>
    <xf numFmtId="44" fontId="23" fillId="0" borderId="0" xfId="0" applyNumberFormat="1" applyFont="1" applyAlignment="1">
      <alignment horizontal="right" vertical="center" wrapText="1"/>
    </xf>
    <xf numFmtId="44" fontId="23" fillId="0" borderId="0" xfId="0" applyNumberFormat="1" applyFont="1" applyBorder="1" applyAlignment="1">
      <alignment horizontal="right" wrapText="1"/>
    </xf>
    <xf numFmtId="44" fontId="23" fillId="0" borderId="0" xfId="0" applyNumberFormat="1" applyFont="1" applyFill="1"/>
    <xf numFmtId="44" fontId="24" fillId="0" borderId="0" xfId="0" applyNumberFormat="1" applyFont="1" applyFill="1" applyAlignment="1">
      <alignment horizontal="right" vertical="center" wrapText="1"/>
    </xf>
    <xf numFmtId="44" fontId="23" fillId="0" borderId="0" xfId="0" applyNumberFormat="1" applyFont="1"/>
    <xf numFmtId="44" fontId="23" fillId="0" borderId="0" xfId="0" applyNumberFormat="1" applyFont="1" applyFill="1" applyAlignment="1">
      <alignment horizontal="right" vertical="center" wrapText="1"/>
    </xf>
    <xf numFmtId="44" fontId="26" fillId="5" borderId="30" xfId="0" applyNumberFormat="1" applyFont="1" applyFill="1" applyBorder="1" applyAlignment="1">
      <alignment vertical="center"/>
    </xf>
    <xf numFmtId="44" fontId="25" fillId="0" borderId="0" xfId="0" applyNumberFormat="1" applyFont="1" applyAlignment="1">
      <alignment wrapText="1"/>
    </xf>
    <xf numFmtId="44" fontId="23" fillId="0" borderId="0" xfId="0" applyNumberFormat="1" applyFont="1" applyAlignment="1">
      <alignment horizontal="right" wrapText="1"/>
    </xf>
    <xf numFmtId="44" fontId="25" fillId="0" borderId="0" xfId="0" applyNumberFormat="1" applyFont="1" applyBorder="1" applyAlignment="1">
      <alignment horizontal="right" vertical="center" wrapText="1"/>
    </xf>
    <xf numFmtId="44" fontId="25" fillId="0" borderId="31" xfId="0" applyNumberFormat="1" applyFont="1" applyBorder="1" applyAlignment="1">
      <alignment horizontal="right" vertical="center" wrapText="1"/>
    </xf>
    <xf numFmtId="44" fontId="19" fillId="5" borderId="30" xfId="0" applyNumberFormat="1" applyFont="1" applyFill="1" applyBorder="1" applyAlignment="1">
      <alignment vertical="top" wrapText="1"/>
    </xf>
    <xf numFmtId="44" fontId="27" fillId="0" borderId="0" xfId="0" applyNumberFormat="1" applyFont="1" applyAlignment="1">
      <alignment horizontal="right" vertical="center" wrapText="1"/>
    </xf>
    <xf numFmtId="44" fontId="23" fillId="0" borderId="0" xfId="0" applyNumberFormat="1" applyFont="1" applyBorder="1" applyAlignment="1">
      <alignment horizontal="right" vertical="center" wrapText="1"/>
    </xf>
    <xf numFmtId="44" fontId="24" fillId="0" borderId="0" xfId="0" applyNumberFormat="1" applyFont="1" applyBorder="1" applyAlignment="1">
      <alignment horizontal="center" vertical="top" wrapText="1"/>
    </xf>
    <xf numFmtId="44" fontId="20" fillId="0" borderId="0" xfId="0" applyNumberFormat="1" applyFont="1" applyBorder="1" applyAlignment="1">
      <alignment wrapText="1"/>
    </xf>
    <xf numFmtId="44" fontId="23" fillId="0" borderId="0" xfId="0" applyNumberFormat="1" applyFont="1" applyBorder="1" applyAlignment="1">
      <alignment wrapText="1"/>
    </xf>
    <xf numFmtId="44" fontId="23" fillId="0" borderId="0" xfId="0" applyNumberFormat="1" applyFont="1" applyAlignment="1">
      <alignment horizontal="left" vertical="top" wrapText="1"/>
    </xf>
    <xf numFmtId="44" fontId="15" fillId="0" borderId="0" xfId="0" applyNumberFormat="1" applyFont="1"/>
    <xf numFmtId="44" fontId="26" fillId="5" borderId="22" xfId="0" applyNumberFormat="1" applyFont="1" applyFill="1" applyBorder="1" applyAlignment="1">
      <alignment horizontal="right" vertical="center"/>
    </xf>
    <xf numFmtId="44" fontId="26" fillId="5" borderId="30" xfId="0" applyNumberFormat="1" applyFont="1" applyFill="1" applyBorder="1" applyAlignment="1">
      <alignment horizontal="right" vertical="center"/>
    </xf>
    <xf numFmtId="44" fontId="19" fillId="7" borderId="4" xfId="0" applyNumberFormat="1" applyFont="1" applyFill="1" applyBorder="1" applyAlignment="1">
      <alignment horizontal="right" vertical="top" wrapText="1"/>
    </xf>
    <xf numFmtId="44" fontId="19" fillId="7" borderId="5" xfId="0" applyNumberFormat="1" applyFont="1" applyFill="1" applyBorder="1" applyAlignment="1">
      <alignment horizontal="right" vertical="top" wrapText="1"/>
    </xf>
    <xf numFmtId="44" fontId="19" fillId="3" borderId="4" xfId="0" applyNumberFormat="1" applyFont="1" applyFill="1" applyBorder="1" applyAlignment="1">
      <alignment horizontal="right" vertical="center"/>
    </xf>
    <xf numFmtId="44" fontId="19" fillId="7" borderId="22" xfId="0" applyNumberFormat="1" applyFont="1" applyFill="1" applyBorder="1" applyAlignment="1">
      <alignment horizontal="right" vertical="top" wrapText="1"/>
    </xf>
    <xf numFmtId="44" fontId="19" fillId="7" borderId="30" xfId="0" applyNumberFormat="1" applyFont="1" applyFill="1" applyBorder="1" applyAlignment="1">
      <alignment horizontal="right" vertical="top" wrapText="1"/>
    </xf>
    <xf numFmtId="44" fontId="19" fillId="6" borderId="30" xfId="0" applyNumberFormat="1" applyFont="1" applyFill="1" applyBorder="1" applyAlignment="1">
      <alignment horizontal="right" vertical="top" wrapText="1"/>
    </xf>
  </cellXfs>
  <cellStyles count="3">
    <cellStyle name="Normal 2" xfId="1"/>
    <cellStyle name="Normal_2001" xfId="2"/>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showGridLines="0" view="pageBreakPreview" topLeftCell="A97" zoomScaleNormal="115" zoomScaleSheetLayoutView="100" zoomScalePageLayoutView="109" workbookViewId="0">
      <selection activeCell="F22" sqref="F22"/>
    </sheetView>
  </sheetViews>
  <sheetFormatPr defaultRowHeight="15" x14ac:dyDescent="0.25"/>
  <cols>
    <col min="1" max="1" width="6.85546875" style="15" customWidth="1"/>
    <col min="2" max="2" width="34.85546875" customWidth="1"/>
    <col min="3" max="4" width="9.140625" style="2"/>
    <col min="5" max="5" width="11.5703125" style="10" bestFit="1" customWidth="1"/>
    <col min="6" max="6" width="14.28515625" style="32" customWidth="1"/>
    <col min="8" max="8" width="37.140625" customWidth="1"/>
  </cols>
  <sheetData>
    <row r="1" spans="1:6" x14ac:dyDescent="0.25">
      <c r="A1" s="221" t="s">
        <v>0</v>
      </c>
      <c r="B1" s="221" t="s">
        <v>1</v>
      </c>
      <c r="C1" s="6" t="s">
        <v>2</v>
      </c>
      <c r="D1" s="221" t="s">
        <v>4</v>
      </c>
      <c r="E1" s="218" t="s">
        <v>5</v>
      </c>
      <c r="F1" s="276" t="s">
        <v>6</v>
      </c>
    </row>
    <row r="2" spans="1:6" x14ac:dyDescent="0.25">
      <c r="A2" s="222"/>
      <c r="B2" s="222"/>
      <c r="C2" s="7" t="s">
        <v>3</v>
      </c>
      <c r="D2" s="222"/>
      <c r="E2" s="219"/>
      <c r="F2" s="277"/>
    </row>
    <row r="3" spans="1:6" x14ac:dyDescent="0.25">
      <c r="A3" s="12"/>
    </row>
    <row r="4" spans="1:6" x14ac:dyDescent="0.25">
      <c r="A4" s="36" t="s">
        <v>7</v>
      </c>
      <c r="B4" s="37" t="s">
        <v>21</v>
      </c>
      <c r="C4" s="38"/>
      <c r="D4" s="38"/>
      <c r="E4" s="39"/>
      <c r="F4" s="278"/>
    </row>
    <row r="5" spans="1:6" x14ac:dyDescent="0.25">
      <c r="A5" s="12"/>
      <c r="C5" s="17"/>
      <c r="D5" s="17"/>
    </row>
    <row r="6" spans="1:6" x14ac:dyDescent="0.25">
      <c r="A6" s="36" t="s">
        <v>22</v>
      </c>
      <c r="B6" s="37" t="s">
        <v>23</v>
      </c>
      <c r="C6" s="38"/>
      <c r="D6" s="38"/>
      <c r="E6" s="39"/>
      <c r="F6" s="278"/>
    </row>
    <row r="7" spans="1:6" ht="38.25" x14ac:dyDescent="0.25">
      <c r="A7" s="19" t="s">
        <v>25</v>
      </c>
      <c r="B7" s="25" t="s">
        <v>120</v>
      </c>
      <c r="C7" s="20" t="s">
        <v>24</v>
      </c>
      <c r="D7" s="24">
        <v>183</v>
      </c>
      <c r="E7" s="9"/>
      <c r="F7" s="279">
        <f>D7*E7</f>
        <v>0</v>
      </c>
    </row>
    <row r="8" spans="1:6" ht="25.5" x14ac:dyDescent="0.25">
      <c r="A8" s="19" t="s">
        <v>8</v>
      </c>
      <c r="B8" s="25" t="s">
        <v>50</v>
      </c>
      <c r="C8" s="20" t="s">
        <v>18</v>
      </c>
      <c r="D8" s="24">
        <v>30</v>
      </c>
      <c r="E8" s="9"/>
      <c r="F8" s="279">
        <f>D8*E8</f>
        <v>0</v>
      </c>
    </row>
    <row r="9" spans="1:6" ht="25.5" x14ac:dyDescent="0.25">
      <c r="A9" s="30" t="s">
        <v>9</v>
      </c>
      <c r="B9" s="25" t="s">
        <v>51</v>
      </c>
      <c r="C9" s="31" t="s">
        <v>18</v>
      </c>
      <c r="D9" s="24">
        <v>47</v>
      </c>
      <c r="E9" s="9"/>
      <c r="F9" s="279">
        <f>D9*E9</f>
        <v>0</v>
      </c>
    </row>
    <row r="10" spans="1:6" x14ac:dyDescent="0.25">
      <c r="A10" s="19" t="s">
        <v>11</v>
      </c>
      <c r="B10" s="25" t="s">
        <v>26</v>
      </c>
      <c r="C10" s="31" t="s">
        <v>24</v>
      </c>
      <c r="D10" s="24">
        <v>222</v>
      </c>
      <c r="E10" s="9"/>
      <c r="F10" s="279">
        <f>D10*E10</f>
        <v>0</v>
      </c>
    </row>
    <row r="11" spans="1:6" ht="76.5" x14ac:dyDescent="0.25">
      <c r="A11" s="84" t="s">
        <v>12</v>
      </c>
      <c r="B11" s="25" t="s">
        <v>121</v>
      </c>
      <c r="C11" s="85" t="s">
        <v>24</v>
      </c>
      <c r="D11" s="24">
        <v>116</v>
      </c>
      <c r="E11" s="9"/>
      <c r="F11" s="279">
        <f>D11*E11</f>
        <v>0</v>
      </c>
    </row>
    <row r="12" spans="1:6" ht="25.5" customHeight="1" x14ac:dyDescent="0.25">
      <c r="A12" s="22"/>
      <c r="B12" s="25"/>
      <c r="C12" s="223" t="s">
        <v>27</v>
      </c>
      <c r="D12" s="223"/>
      <c r="E12" s="223"/>
      <c r="F12" s="279">
        <f>SUM(F7:F11)</f>
        <v>0</v>
      </c>
    </row>
    <row r="13" spans="1:6" x14ac:dyDescent="0.25">
      <c r="A13" s="36" t="s">
        <v>28</v>
      </c>
      <c r="B13" s="37" t="s">
        <v>29</v>
      </c>
      <c r="C13" s="38"/>
      <c r="D13" s="38"/>
      <c r="E13" s="39"/>
      <c r="F13" s="278"/>
    </row>
    <row r="14" spans="1:6" ht="25.5" x14ac:dyDescent="0.25">
      <c r="A14" s="19" t="s">
        <v>25</v>
      </c>
      <c r="B14" s="25" t="s">
        <v>30</v>
      </c>
      <c r="C14" s="20" t="s">
        <v>24</v>
      </c>
      <c r="D14" s="24">
        <v>183</v>
      </c>
      <c r="E14" s="9"/>
      <c r="F14" s="279">
        <f t="shared" ref="F14:F17" si="0">D14*E14</f>
        <v>0</v>
      </c>
    </row>
    <row r="15" spans="1:6" ht="25.5" x14ac:dyDescent="0.25">
      <c r="A15" s="19" t="s">
        <v>8</v>
      </c>
      <c r="B15" s="25" t="s">
        <v>31</v>
      </c>
      <c r="C15" s="20" t="s">
        <v>24</v>
      </c>
      <c r="D15" s="24">
        <v>183</v>
      </c>
      <c r="E15" s="9"/>
      <c r="F15" s="279">
        <f t="shared" si="0"/>
        <v>0</v>
      </c>
    </row>
    <row r="16" spans="1:6" ht="25.5" x14ac:dyDescent="0.25">
      <c r="A16" s="19" t="s">
        <v>9</v>
      </c>
      <c r="B16" s="25" t="s">
        <v>32</v>
      </c>
      <c r="C16" s="20" t="s">
        <v>24</v>
      </c>
      <c r="D16" s="24">
        <v>183</v>
      </c>
      <c r="E16" s="9"/>
      <c r="F16" s="279">
        <f t="shared" si="0"/>
        <v>0</v>
      </c>
    </row>
    <row r="17" spans="1:6" ht="51" x14ac:dyDescent="0.25">
      <c r="A17" s="19" t="s">
        <v>11</v>
      </c>
      <c r="B17" s="25" t="s">
        <v>52</v>
      </c>
      <c r="C17" s="20" t="s">
        <v>24</v>
      </c>
      <c r="D17" s="24">
        <v>183</v>
      </c>
      <c r="E17" s="9"/>
      <c r="F17" s="279">
        <f t="shared" si="0"/>
        <v>0</v>
      </c>
    </row>
    <row r="18" spans="1:6" ht="25.5" customHeight="1" x14ac:dyDescent="0.25">
      <c r="A18" s="22"/>
      <c r="B18" s="25"/>
      <c r="C18" s="223" t="s">
        <v>27</v>
      </c>
      <c r="D18" s="223"/>
      <c r="E18" s="223"/>
      <c r="F18" s="279">
        <f>SUM(F14:F17)</f>
        <v>0</v>
      </c>
    </row>
    <row r="19" spans="1:6" x14ac:dyDescent="0.25">
      <c r="A19" s="36" t="s">
        <v>33</v>
      </c>
      <c r="B19" s="37" t="s">
        <v>34</v>
      </c>
      <c r="C19" s="38"/>
      <c r="D19" s="38"/>
      <c r="E19" s="39"/>
      <c r="F19" s="278"/>
    </row>
    <row r="20" spans="1:6" ht="38.25" x14ac:dyDescent="0.25">
      <c r="A20" s="42" t="s">
        <v>25</v>
      </c>
      <c r="B20" s="25" t="s">
        <v>122</v>
      </c>
      <c r="C20" s="43" t="s">
        <v>24</v>
      </c>
      <c r="D20" s="24">
        <v>183</v>
      </c>
      <c r="E20" s="9"/>
      <c r="F20" s="279">
        <f t="shared" ref="F20" si="1">D20*E20</f>
        <v>0</v>
      </c>
    </row>
    <row r="21" spans="1:6" ht="38.25" x14ac:dyDescent="0.25">
      <c r="A21" s="19" t="s">
        <v>8</v>
      </c>
      <c r="B21" s="25" t="s">
        <v>35</v>
      </c>
      <c r="C21" s="20" t="s">
        <v>24</v>
      </c>
      <c r="D21" s="24">
        <v>183</v>
      </c>
      <c r="E21" s="9"/>
      <c r="F21" s="279">
        <f>D21*E21</f>
        <v>0</v>
      </c>
    </row>
    <row r="22" spans="1:6" ht="38.25" x14ac:dyDescent="0.25">
      <c r="A22" s="19" t="s">
        <v>9</v>
      </c>
      <c r="B22" s="25" t="s">
        <v>36</v>
      </c>
      <c r="C22" s="20" t="s">
        <v>18</v>
      </c>
      <c r="D22" s="24">
        <v>12.7</v>
      </c>
      <c r="E22" s="9"/>
      <c r="F22" s="279">
        <f>D22*E22</f>
        <v>0</v>
      </c>
    </row>
    <row r="23" spans="1:6" ht="202.5" customHeight="1" x14ac:dyDescent="0.25">
      <c r="A23" s="84" t="s">
        <v>11</v>
      </c>
      <c r="B23" s="25" t="s">
        <v>123</v>
      </c>
      <c r="C23" s="85" t="s">
        <v>24</v>
      </c>
      <c r="D23" s="24">
        <v>52</v>
      </c>
      <c r="E23" s="9"/>
      <c r="F23" s="279">
        <f>D23*E23</f>
        <v>0</v>
      </c>
    </row>
    <row r="24" spans="1:6" ht="222" customHeight="1" x14ac:dyDescent="0.25">
      <c r="A24" s="42" t="s">
        <v>12</v>
      </c>
      <c r="B24" s="25" t="s">
        <v>124</v>
      </c>
      <c r="C24" s="43" t="s">
        <v>24</v>
      </c>
      <c r="D24" s="24">
        <v>61</v>
      </c>
      <c r="E24" s="9"/>
      <c r="F24" s="279">
        <f>D24*E24</f>
        <v>0</v>
      </c>
    </row>
    <row r="25" spans="1:6" ht="25.5" customHeight="1" x14ac:dyDescent="0.25">
      <c r="A25" s="22"/>
      <c r="B25" s="25"/>
      <c r="C25" s="223" t="s">
        <v>27</v>
      </c>
      <c r="D25" s="223"/>
      <c r="E25" s="223"/>
      <c r="F25" s="279">
        <f>SUM(F20:F24)</f>
        <v>0</v>
      </c>
    </row>
    <row r="26" spans="1:6" x14ac:dyDescent="0.25">
      <c r="A26" s="36" t="s">
        <v>37</v>
      </c>
      <c r="B26" s="37" t="s">
        <v>38</v>
      </c>
      <c r="C26" s="38"/>
      <c r="D26" s="38"/>
      <c r="E26" s="39"/>
      <c r="F26" s="278"/>
    </row>
    <row r="27" spans="1:6" ht="25.5" x14ac:dyDescent="0.25">
      <c r="A27" s="19" t="s">
        <v>25</v>
      </c>
      <c r="B27" s="25" t="s">
        <v>39</v>
      </c>
      <c r="C27" s="20" t="s">
        <v>18</v>
      </c>
      <c r="D27" s="24">
        <f>D9</f>
        <v>47</v>
      </c>
      <c r="E27" s="9"/>
      <c r="F27" s="279">
        <f>D27*E27</f>
        <v>0</v>
      </c>
    </row>
    <row r="28" spans="1:6" ht="38.25" x14ac:dyDescent="0.25">
      <c r="A28" s="30" t="s">
        <v>8</v>
      </c>
      <c r="B28" s="25" t="s">
        <v>72</v>
      </c>
      <c r="C28" s="31" t="s">
        <v>10</v>
      </c>
      <c r="D28" s="24">
        <v>2</v>
      </c>
      <c r="E28" s="9"/>
      <c r="F28" s="279">
        <f>D28*E28</f>
        <v>0</v>
      </c>
    </row>
    <row r="29" spans="1:6" ht="38.25" x14ac:dyDescent="0.25">
      <c r="A29" s="19" t="s">
        <v>9</v>
      </c>
      <c r="B29" s="25" t="s">
        <v>53</v>
      </c>
      <c r="C29" s="20" t="s">
        <v>18</v>
      </c>
      <c r="D29" s="24">
        <f>D8</f>
        <v>30</v>
      </c>
      <c r="E29" s="9"/>
      <c r="F29" s="279">
        <f>D29*E29</f>
        <v>0</v>
      </c>
    </row>
    <row r="30" spans="1:6" ht="25.5" customHeight="1" x14ac:dyDescent="0.25">
      <c r="A30" s="22"/>
      <c r="B30" s="25"/>
      <c r="C30" s="223" t="s">
        <v>27</v>
      </c>
      <c r="D30" s="223"/>
      <c r="E30" s="223"/>
      <c r="F30" s="279">
        <f>SUM(F27:F29)</f>
        <v>0</v>
      </c>
    </row>
    <row r="31" spans="1:6" x14ac:dyDescent="0.25">
      <c r="A31" s="36" t="s">
        <v>40</v>
      </c>
      <c r="B31" s="37" t="s">
        <v>41</v>
      </c>
      <c r="C31" s="38"/>
      <c r="D31" s="38"/>
      <c r="E31" s="39"/>
      <c r="F31" s="278"/>
    </row>
    <row r="32" spans="1:6" ht="97.5" customHeight="1" x14ac:dyDescent="0.25">
      <c r="A32" s="19" t="s">
        <v>25</v>
      </c>
      <c r="B32" s="25" t="s">
        <v>125</v>
      </c>
      <c r="C32" s="20" t="s">
        <v>24</v>
      </c>
      <c r="D32" s="24">
        <v>52</v>
      </c>
      <c r="E32" s="9"/>
      <c r="F32" s="279">
        <f>D32*E32</f>
        <v>0</v>
      </c>
    </row>
    <row r="33" spans="1:6" ht="125.25" customHeight="1" x14ac:dyDescent="0.25">
      <c r="A33" s="84" t="s">
        <v>8</v>
      </c>
      <c r="B33" s="25" t="s">
        <v>126</v>
      </c>
      <c r="C33" s="85" t="s">
        <v>24</v>
      </c>
      <c r="D33" s="24">
        <v>61</v>
      </c>
      <c r="E33" s="9"/>
      <c r="F33" s="279">
        <f>D33*E33</f>
        <v>0</v>
      </c>
    </row>
    <row r="34" spans="1:6" ht="76.5" x14ac:dyDescent="0.25">
      <c r="A34" s="30" t="s">
        <v>9</v>
      </c>
      <c r="B34" s="25" t="s">
        <v>54</v>
      </c>
      <c r="C34" s="31" t="s">
        <v>24</v>
      </c>
      <c r="D34" s="24">
        <v>52</v>
      </c>
      <c r="E34" s="9"/>
      <c r="F34" s="279">
        <f>D34*E34</f>
        <v>0</v>
      </c>
    </row>
    <row r="35" spans="1:6" ht="25.5" customHeight="1" x14ac:dyDescent="0.25">
      <c r="A35" s="22"/>
      <c r="B35" s="25"/>
      <c r="C35" s="223" t="s">
        <v>27</v>
      </c>
      <c r="D35" s="223"/>
      <c r="E35" s="223"/>
      <c r="F35" s="279">
        <f>SUM(F32:F34)</f>
        <v>0</v>
      </c>
    </row>
    <row r="36" spans="1:6" ht="25.5" customHeight="1" x14ac:dyDescent="0.25">
      <c r="A36" s="22"/>
      <c r="B36" s="25"/>
      <c r="C36" s="17"/>
      <c r="D36" s="17"/>
      <c r="E36" s="17"/>
      <c r="F36" s="279"/>
    </row>
    <row r="37" spans="1:6" x14ac:dyDescent="0.25">
      <c r="A37" s="36" t="s">
        <v>42</v>
      </c>
      <c r="B37" s="37" t="s">
        <v>45</v>
      </c>
      <c r="C37" s="38"/>
      <c r="D37" s="38"/>
      <c r="E37" s="39"/>
      <c r="F37" s="278"/>
    </row>
    <row r="38" spans="1:6" x14ac:dyDescent="0.25">
      <c r="A38" s="12"/>
      <c r="C38" s="17"/>
      <c r="D38" s="17"/>
    </row>
    <row r="39" spans="1:6" x14ac:dyDescent="0.25">
      <c r="A39" s="36" t="s">
        <v>58</v>
      </c>
      <c r="B39" s="37" t="s">
        <v>23</v>
      </c>
      <c r="C39" s="38"/>
      <c r="D39" s="38"/>
      <c r="E39" s="39"/>
      <c r="F39" s="278"/>
    </row>
    <row r="40" spans="1:6" x14ac:dyDescent="0.25">
      <c r="A40" s="30"/>
      <c r="B40" s="25"/>
      <c r="C40" s="31"/>
      <c r="D40" s="24"/>
      <c r="E40" s="9"/>
      <c r="F40" s="279"/>
    </row>
    <row r="41" spans="1:6" ht="25.5" x14ac:dyDescent="0.25">
      <c r="A41" s="30" t="s">
        <v>25</v>
      </c>
      <c r="B41" s="25" t="s">
        <v>127</v>
      </c>
      <c r="C41" s="31" t="s">
        <v>24</v>
      </c>
      <c r="D41" s="24">
        <f>(37.5+37.2+58)*0.5</f>
        <v>66.349999999999994</v>
      </c>
      <c r="E41" s="9"/>
      <c r="F41" s="279">
        <f>D41*E41</f>
        <v>0</v>
      </c>
    </row>
    <row r="42" spans="1:6" ht="111" customHeight="1" x14ac:dyDescent="0.25">
      <c r="A42" s="30" t="s">
        <v>8</v>
      </c>
      <c r="B42" s="25" t="s">
        <v>57</v>
      </c>
      <c r="C42" s="31" t="s">
        <v>24</v>
      </c>
      <c r="D42" s="24">
        <f>D41</f>
        <v>66.349999999999994</v>
      </c>
      <c r="E42" s="9"/>
      <c r="F42" s="279">
        <f>D42*E42</f>
        <v>0</v>
      </c>
    </row>
    <row r="43" spans="1:6" ht="25.5" customHeight="1" x14ac:dyDescent="0.25">
      <c r="A43" s="22"/>
      <c r="B43" s="25"/>
      <c r="C43" s="223" t="s">
        <v>27</v>
      </c>
      <c r="D43" s="223"/>
      <c r="E43" s="223"/>
      <c r="F43" s="279">
        <f>SUM(F41:F42)</f>
        <v>0</v>
      </c>
    </row>
    <row r="44" spans="1:6" x14ac:dyDescent="0.25">
      <c r="A44" s="36" t="s">
        <v>59</v>
      </c>
      <c r="B44" s="37" t="s">
        <v>41</v>
      </c>
      <c r="C44" s="38"/>
      <c r="D44" s="38"/>
      <c r="E44" s="39"/>
      <c r="F44" s="278"/>
    </row>
    <row r="45" spans="1:6" ht="127.5" customHeight="1" x14ac:dyDescent="0.25">
      <c r="A45" s="19" t="s">
        <v>25</v>
      </c>
      <c r="B45" s="25" t="s">
        <v>128</v>
      </c>
      <c r="C45" s="20" t="s">
        <v>24</v>
      </c>
      <c r="D45" s="24">
        <v>176</v>
      </c>
      <c r="E45" s="9"/>
      <c r="F45" s="279">
        <f t="shared" ref="F45:F51" si="2">D45*E45</f>
        <v>0</v>
      </c>
    </row>
    <row r="46" spans="1:6" ht="134.25" customHeight="1" x14ac:dyDescent="0.25">
      <c r="A46" s="86" t="s">
        <v>8</v>
      </c>
      <c r="B46" s="25" t="s">
        <v>143</v>
      </c>
      <c r="C46" s="87" t="s">
        <v>24</v>
      </c>
      <c r="D46" s="24">
        <v>15</v>
      </c>
      <c r="E46" s="9"/>
      <c r="F46" s="279">
        <f t="shared" ref="F46" si="3">D46*E46</f>
        <v>0</v>
      </c>
    </row>
    <row r="47" spans="1:6" ht="89.25" x14ac:dyDescent="0.25">
      <c r="A47" s="19" t="s">
        <v>9</v>
      </c>
      <c r="B47" s="25" t="s">
        <v>43</v>
      </c>
      <c r="C47" s="20" t="s">
        <v>24</v>
      </c>
      <c r="D47" s="24">
        <v>176</v>
      </c>
      <c r="E47" s="9"/>
      <c r="F47" s="279">
        <f t="shared" si="2"/>
        <v>0</v>
      </c>
    </row>
    <row r="48" spans="1:6" ht="63.75" x14ac:dyDescent="0.25">
      <c r="A48" s="19" t="s">
        <v>11</v>
      </c>
      <c r="B48" s="25" t="s">
        <v>129</v>
      </c>
      <c r="C48" s="20" t="s">
        <v>24</v>
      </c>
      <c r="D48" s="24">
        <v>37</v>
      </c>
      <c r="E48" s="9"/>
      <c r="F48" s="279">
        <f t="shared" si="2"/>
        <v>0</v>
      </c>
    </row>
    <row r="49" spans="1:6" ht="51" x14ac:dyDescent="0.25">
      <c r="A49" s="19" t="s">
        <v>12</v>
      </c>
      <c r="B49" s="25" t="s">
        <v>44</v>
      </c>
      <c r="C49" s="20" t="s">
        <v>24</v>
      </c>
      <c r="D49" s="24">
        <v>37</v>
      </c>
      <c r="E49" s="9"/>
      <c r="F49" s="279">
        <f t="shared" si="2"/>
        <v>0</v>
      </c>
    </row>
    <row r="50" spans="1:6" ht="38.25" x14ac:dyDescent="0.25">
      <c r="A50" s="30" t="s">
        <v>13</v>
      </c>
      <c r="B50" s="25" t="s">
        <v>62</v>
      </c>
      <c r="C50" s="31" t="s">
        <v>24</v>
      </c>
      <c r="D50" s="24">
        <v>13.5</v>
      </c>
      <c r="E50" s="9"/>
      <c r="F50" s="279">
        <f t="shared" si="2"/>
        <v>0</v>
      </c>
    </row>
    <row r="51" spans="1:6" ht="51" x14ac:dyDescent="0.25">
      <c r="A51" s="19" t="s">
        <v>73</v>
      </c>
      <c r="B51" s="25" t="s">
        <v>55</v>
      </c>
      <c r="C51" s="20" t="s">
        <v>18</v>
      </c>
      <c r="D51" s="24">
        <v>13.6</v>
      </c>
      <c r="E51" s="9"/>
      <c r="F51" s="279">
        <f t="shared" si="2"/>
        <v>0</v>
      </c>
    </row>
    <row r="52" spans="1:6" ht="25.5" customHeight="1" x14ac:dyDescent="0.25">
      <c r="A52" s="22"/>
      <c r="B52" s="25"/>
      <c r="C52" s="223" t="s">
        <v>27</v>
      </c>
      <c r="D52" s="223"/>
      <c r="E52" s="223"/>
      <c r="F52" s="279">
        <f>SUM(F45:F51)</f>
        <v>0</v>
      </c>
    </row>
    <row r="53" spans="1:6" x14ac:dyDescent="0.25">
      <c r="A53" s="36" t="s">
        <v>60</v>
      </c>
      <c r="B53" s="37" t="s">
        <v>38</v>
      </c>
      <c r="C53" s="38"/>
      <c r="D53" s="38"/>
      <c r="E53" s="39"/>
      <c r="F53" s="278"/>
    </row>
    <row r="54" spans="1:6" ht="51" x14ac:dyDescent="0.25">
      <c r="A54" s="86" t="s">
        <v>25</v>
      </c>
      <c r="B54" s="25" t="s">
        <v>142</v>
      </c>
      <c r="C54" s="87" t="s">
        <v>18</v>
      </c>
      <c r="D54" s="24">
        <v>13</v>
      </c>
      <c r="E54" s="9"/>
      <c r="F54" s="279">
        <f>D54*E54</f>
        <v>0</v>
      </c>
    </row>
    <row r="55" spans="1:6" ht="25.5" customHeight="1" x14ac:dyDescent="0.25">
      <c r="A55" s="22"/>
      <c r="B55" s="25"/>
      <c r="C55" s="223" t="s">
        <v>27</v>
      </c>
      <c r="D55" s="223"/>
      <c r="E55" s="223"/>
      <c r="F55" s="279">
        <f>SUM(F54:F54)</f>
        <v>0</v>
      </c>
    </row>
    <row r="56" spans="1:6" x14ac:dyDescent="0.25">
      <c r="A56" s="36" t="s">
        <v>141</v>
      </c>
      <c r="B56" s="37" t="s">
        <v>61</v>
      </c>
      <c r="C56" s="38"/>
      <c r="D56" s="38"/>
      <c r="E56" s="39"/>
      <c r="F56" s="278"/>
    </row>
    <row r="57" spans="1:6" ht="76.5" x14ac:dyDescent="0.25">
      <c r="A57" s="30" t="s">
        <v>25</v>
      </c>
      <c r="B57" s="25" t="s">
        <v>63</v>
      </c>
      <c r="C57" s="31" t="s">
        <v>24</v>
      </c>
      <c r="D57" s="24">
        <v>13.5</v>
      </c>
      <c r="E57" s="9"/>
      <c r="F57" s="279">
        <f>D57*E57</f>
        <v>0</v>
      </c>
    </row>
    <row r="58" spans="1:6" ht="25.5" customHeight="1" x14ac:dyDescent="0.25">
      <c r="A58" s="22"/>
      <c r="B58" s="25"/>
      <c r="C58" s="223" t="s">
        <v>27</v>
      </c>
      <c r="D58" s="223"/>
      <c r="E58" s="223"/>
      <c r="F58" s="279">
        <f>SUM(F57:F57)</f>
        <v>0</v>
      </c>
    </row>
    <row r="59" spans="1:6" x14ac:dyDescent="0.25">
      <c r="A59" s="26"/>
      <c r="C59" s="17"/>
      <c r="D59" s="23"/>
    </row>
    <row r="60" spans="1:6" x14ac:dyDescent="0.25">
      <c r="A60" s="40" t="s">
        <v>46</v>
      </c>
      <c r="B60" s="37" t="s">
        <v>17</v>
      </c>
      <c r="C60" s="38"/>
      <c r="D60" s="41"/>
      <c r="E60" s="39"/>
      <c r="F60" s="278"/>
    </row>
    <row r="61" spans="1:6" x14ac:dyDescent="0.25">
      <c r="A61" s="12"/>
      <c r="D61" s="23"/>
    </row>
    <row r="62" spans="1:6" x14ac:dyDescent="0.25">
      <c r="A62" s="33"/>
      <c r="B62" s="35"/>
      <c r="C62" s="34"/>
      <c r="D62" s="24"/>
      <c r="E62" s="9"/>
      <c r="F62" s="279"/>
    </row>
    <row r="63" spans="1:6" ht="131.25" customHeight="1" x14ac:dyDescent="0.25">
      <c r="A63" s="215" t="s">
        <v>25</v>
      </c>
      <c r="B63" s="216" t="s">
        <v>144</v>
      </c>
      <c r="C63" s="217" t="s">
        <v>10</v>
      </c>
      <c r="D63" s="23"/>
    </row>
    <row r="64" spans="1:6" x14ac:dyDescent="0.25">
      <c r="A64" s="215"/>
      <c r="B64" s="216"/>
      <c r="C64" s="217"/>
      <c r="D64" s="24">
        <v>4</v>
      </c>
      <c r="E64" s="9"/>
      <c r="F64" s="279">
        <f>D64*E64</f>
        <v>0</v>
      </c>
    </row>
    <row r="65" spans="1:6" ht="132" customHeight="1" x14ac:dyDescent="0.25">
      <c r="A65" s="215" t="s">
        <v>8</v>
      </c>
      <c r="B65" s="216" t="s">
        <v>145</v>
      </c>
      <c r="C65" s="217" t="s">
        <v>10</v>
      </c>
      <c r="D65" s="23"/>
    </row>
    <row r="66" spans="1:6" x14ac:dyDescent="0.25">
      <c r="A66" s="215"/>
      <c r="B66" s="216"/>
      <c r="C66" s="217"/>
      <c r="D66" s="24">
        <v>5</v>
      </c>
      <c r="E66" s="9"/>
      <c r="F66" s="279">
        <f>D66*E66</f>
        <v>0</v>
      </c>
    </row>
    <row r="67" spans="1:6" ht="132" customHeight="1" x14ac:dyDescent="0.25">
      <c r="A67" s="215" t="s">
        <v>9</v>
      </c>
      <c r="B67" s="216" t="s">
        <v>146</v>
      </c>
      <c r="C67" s="217" t="s">
        <v>10</v>
      </c>
      <c r="D67" s="23"/>
    </row>
    <row r="68" spans="1:6" x14ac:dyDescent="0.25">
      <c r="A68" s="215"/>
      <c r="B68" s="216"/>
      <c r="C68" s="217"/>
      <c r="D68" s="24">
        <v>2</v>
      </c>
      <c r="E68" s="9"/>
      <c r="F68" s="279">
        <f>D68*E68</f>
        <v>0</v>
      </c>
    </row>
    <row r="69" spans="1:6" ht="132" customHeight="1" x14ac:dyDescent="0.25">
      <c r="A69" s="215" t="s">
        <v>11</v>
      </c>
      <c r="B69" s="216" t="s">
        <v>147</v>
      </c>
      <c r="C69" s="217" t="s">
        <v>10</v>
      </c>
      <c r="D69" s="23"/>
    </row>
    <row r="70" spans="1:6" x14ac:dyDescent="0.25">
      <c r="A70" s="215"/>
      <c r="B70" s="216"/>
      <c r="C70" s="217"/>
      <c r="D70" s="24">
        <v>2</v>
      </c>
      <c r="E70" s="9"/>
      <c r="F70" s="279">
        <f>D70*E70</f>
        <v>0</v>
      </c>
    </row>
    <row r="71" spans="1:6" ht="132" customHeight="1" x14ac:dyDescent="0.25">
      <c r="A71" s="215" t="s">
        <v>12</v>
      </c>
      <c r="B71" s="216" t="s">
        <v>148</v>
      </c>
      <c r="C71" s="217" t="s">
        <v>10</v>
      </c>
      <c r="D71" s="23"/>
    </row>
    <row r="72" spans="1:6" x14ac:dyDescent="0.25">
      <c r="A72" s="215"/>
      <c r="B72" s="216"/>
      <c r="C72" s="217"/>
      <c r="D72" s="24">
        <v>1</v>
      </c>
      <c r="E72" s="9"/>
      <c r="F72" s="279">
        <f>D72*E72</f>
        <v>0</v>
      </c>
    </row>
    <row r="73" spans="1:6" ht="132" customHeight="1" x14ac:dyDescent="0.25">
      <c r="A73" s="215" t="s">
        <v>13</v>
      </c>
      <c r="B73" s="216" t="s">
        <v>149</v>
      </c>
      <c r="C73" s="217" t="s">
        <v>10</v>
      </c>
      <c r="D73" s="23"/>
    </row>
    <row r="74" spans="1:6" ht="33" customHeight="1" x14ac:dyDescent="0.25">
      <c r="A74" s="215"/>
      <c r="B74" s="216"/>
      <c r="C74" s="217"/>
      <c r="D74" s="24">
        <v>1</v>
      </c>
      <c r="E74" s="9"/>
      <c r="F74" s="279">
        <f>D74*E74</f>
        <v>0</v>
      </c>
    </row>
    <row r="75" spans="1:6" ht="132" customHeight="1" x14ac:dyDescent="0.25">
      <c r="A75" s="215" t="s">
        <v>73</v>
      </c>
      <c r="B75" s="216" t="s">
        <v>150</v>
      </c>
      <c r="C75" s="217" t="s">
        <v>10</v>
      </c>
      <c r="D75" s="23"/>
    </row>
    <row r="76" spans="1:6" ht="47.25" customHeight="1" x14ac:dyDescent="0.25">
      <c r="A76" s="215"/>
      <c r="B76" s="216"/>
      <c r="C76" s="217"/>
      <c r="D76" s="24">
        <v>1</v>
      </c>
      <c r="E76" s="9"/>
      <c r="F76" s="279">
        <f>D76*E76</f>
        <v>0</v>
      </c>
    </row>
    <row r="77" spans="1:6" ht="51" x14ac:dyDescent="0.25">
      <c r="A77" s="30" t="s">
        <v>74</v>
      </c>
      <c r="B77" s="25" t="s">
        <v>56</v>
      </c>
      <c r="C77" s="31" t="s">
        <v>18</v>
      </c>
      <c r="D77" s="24">
        <v>13.6</v>
      </c>
      <c r="E77" s="9"/>
      <c r="F77" s="279">
        <f>D77*E77</f>
        <v>0</v>
      </c>
    </row>
    <row r="78" spans="1:6" ht="25.5" customHeight="1" x14ac:dyDescent="0.25">
      <c r="A78" s="22"/>
      <c r="B78" s="25"/>
      <c r="C78" s="223" t="s">
        <v>27</v>
      </c>
      <c r="D78" s="223"/>
      <c r="E78" s="223"/>
      <c r="F78" s="279">
        <f>SUM(F62:F77)</f>
        <v>0</v>
      </c>
    </row>
    <row r="79" spans="1:6" ht="25.5" customHeight="1" x14ac:dyDescent="0.25">
      <c r="A79" s="22"/>
      <c r="B79" s="25"/>
      <c r="C79" s="29"/>
      <c r="D79" s="29"/>
      <c r="E79" s="29"/>
      <c r="F79" s="279"/>
    </row>
    <row r="80" spans="1:6" x14ac:dyDescent="0.25">
      <c r="A80" s="36" t="s">
        <v>49</v>
      </c>
      <c r="B80" s="37" t="s">
        <v>158</v>
      </c>
      <c r="C80" s="38"/>
      <c r="D80" s="38"/>
      <c r="E80" s="39"/>
      <c r="F80" s="278"/>
    </row>
    <row r="81" spans="1:6" x14ac:dyDescent="0.25">
      <c r="A81" s="12"/>
      <c r="C81" s="210"/>
      <c r="D81" s="210"/>
    </row>
    <row r="82" spans="1:6" ht="51" x14ac:dyDescent="0.25">
      <c r="A82" s="208" t="s">
        <v>25</v>
      </c>
      <c r="B82" s="25" t="s">
        <v>159</v>
      </c>
      <c r="C82" s="209" t="s">
        <v>24</v>
      </c>
      <c r="D82" s="24">
        <v>26</v>
      </c>
      <c r="E82" s="9"/>
      <c r="F82" s="279">
        <f>D82*E82</f>
        <v>0</v>
      </c>
    </row>
    <row r="83" spans="1:6" ht="25.5" x14ac:dyDescent="0.25">
      <c r="A83" s="208" t="s">
        <v>8</v>
      </c>
      <c r="B83" s="25" t="s">
        <v>160</v>
      </c>
      <c r="C83" s="209" t="s">
        <v>18</v>
      </c>
      <c r="D83" s="24">
        <v>32</v>
      </c>
      <c r="E83" s="9"/>
      <c r="F83" s="279">
        <f>D83*E83</f>
        <v>0</v>
      </c>
    </row>
    <row r="84" spans="1:6" ht="89.25" x14ac:dyDescent="0.25">
      <c r="A84" s="208" t="s">
        <v>9</v>
      </c>
      <c r="B84" s="25" t="s">
        <v>161</v>
      </c>
      <c r="C84" s="209" t="s">
        <v>24</v>
      </c>
      <c r="D84" s="24">
        <v>10</v>
      </c>
      <c r="E84" s="9"/>
      <c r="F84" s="279">
        <f>D84*E84</f>
        <v>0</v>
      </c>
    </row>
    <row r="85" spans="1:6" ht="89.25" x14ac:dyDescent="0.25">
      <c r="A85" s="208" t="s">
        <v>11</v>
      </c>
      <c r="B85" s="25" t="s">
        <v>162</v>
      </c>
      <c r="C85" s="209" t="s">
        <v>24</v>
      </c>
      <c r="D85" s="24">
        <v>26</v>
      </c>
      <c r="E85" s="9"/>
      <c r="F85" s="279">
        <f>D85*E85</f>
        <v>0</v>
      </c>
    </row>
    <row r="86" spans="1:6" ht="51" x14ac:dyDescent="0.25">
      <c r="A86" s="208" t="s">
        <v>12</v>
      </c>
      <c r="B86" s="25" t="s">
        <v>163</v>
      </c>
      <c r="C86" s="209" t="s">
        <v>18</v>
      </c>
      <c r="D86" s="24">
        <v>32</v>
      </c>
      <c r="E86" s="9"/>
      <c r="F86" s="279">
        <f>D86*E86</f>
        <v>0</v>
      </c>
    </row>
    <row r="87" spans="1:6" ht="25.5" customHeight="1" x14ac:dyDescent="0.25">
      <c r="A87" s="22"/>
      <c r="B87" s="25"/>
      <c r="C87" s="223" t="s">
        <v>27</v>
      </c>
      <c r="D87" s="223"/>
      <c r="E87" s="223"/>
      <c r="F87" s="279">
        <f>SUM(F82:F86)</f>
        <v>0</v>
      </c>
    </row>
    <row r="88" spans="1:6" x14ac:dyDescent="0.25">
      <c r="A88" s="21"/>
      <c r="B88" s="1"/>
      <c r="C88" s="209"/>
      <c r="D88" s="209"/>
      <c r="E88" s="8"/>
      <c r="F88" s="280"/>
    </row>
    <row r="89" spans="1:6" x14ac:dyDescent="0.25">
      <c r="A89" s="36" t="s">
        <v>78</v>
      </c>
      <c r="B89" s="37" t="s">
        <v>67</v>
      </c>
      <c r="C89" s="38"/>
      <c r="D89" s="38"/>
      <c r="E89" s="39"/>
      <c r="F89" s="278"/>
    </row>
    <row r="90" spans="1:6" x14ac:dyDescent="0.25">
      <c r="A90" s="12"/>
      <c r="C90" s="29"/>
      <c r="D90" s="29"/>
    </row>
    <row r="91" spans="1:6" ht="25.5" x14ac:dyDescent="0.25">
      <c r="A91" s="30" t="s">
        <v>25</v>
      </c>
      <c r="B91" s="25" t="s">
        <v>68</v>
      </c>
      <c r="C91" s="31" t="s">
        <v>130</v>
      </c>
      <c r="D91" s="24">
        <v>1</v>
      </c>
      <c r="E91" s="9"/>
      <c r="F91" s="279">
        <f>D91*E91</f>
        <v>0</v>
      </c>
    </row>
    <row r="92" spans="1:6" ht="25.5" x14ac:dyDescent="0.25">
      <c r="A92" s="30" t="s">
        <v>8</v>
      </c>
      <c r="B92" s="25" t="s">
        <v>69</v>
      </c>
      <c r="C92" s="31" t="s">
        <v>130</v>
      </c>
      <c r="D92" s="24">
        <v>1</v>
      </c>
      <c r="E92" s="9"/>
      <c r="F92" s="279">
        <f>D92*E92</f>
        <v>0</v>
      </c>
    </row>
    <row r="93" spans="1:6" ht="25.5" x14ac:dyDescent="0.25">
      <c r="A93" s="30" t="s">
        <v>9</v>
      </c>
      <c r="B93" s="25" t="s">
        <v>70</v>
      </c>
      <c r="C93" s="31" t="s">
        <v>130</v>
      </c>
      <c r="D93" s="24">
        <v>1</v>
      </c>
      <c r="E93" s="9"/>
      <c r="F93" s="279">
        <f>D93*E93</f>
        <v>0</v>
      </c>
    </row>
    <row r="94" spans="1:6" ht="25.5" customHeight="1" x14ac:dyDescent="0.25">
      <c r="A94" s="22"/>
      <c r="B94" s="25"/>
      <c r="C94" s="223" t="s">
        <v>27</v>
      </c>
      <c r="D94" s="223"/>
      <c r="E94" s="223"/>
      <c r="F94" s="279">
        <f>SUM(F91:F93)</f>
        <v>0</v>
      </c>
    </row>
    <row r="95" spans="1:6" x14ac:dyDescent="0.25">
      <c r="A95" s="21"/>
      <c r="B95" s="1"/>
      <c r="C95" s="16"/>
      <c r="D95" s="16"/>
      <c r="E95" s="8"/>
      <c r="F95" s="280"/>
    </row>
    <row r="96" spans="1:6" x14ac:dyDescent="0.25">
      <c r="A96" s="21"/>
      <c r="B96" s="229" t="s">
        <v>48</v>
      </c>
      <c r="C96" s="229"/>
      <c r="D96" s="229"/>
      <c r="E96" s="229"/>
      <c r="F96" s="229"/>
    </row>
    <row r="97" spans="1:8" x14ac:dyDescent="0.25">
      <c r="A97" s="21"/>
      <c r="B97" s="1"/>
      <c r="C97" s="27"/>
      <c r="D97" s="27"/>
      <c r="E97" s="8"/>
      <c r="F97" s="280"/>
    </row>
    <row r="98" spans="1:8" x14ac:dyDescent="0.25">
      <c r="A98" s="13" t="s">
        <v>7</v>
      </c>
      <c r="B98" s="213" t="s">
        <v>21</v>
      </c>
      <c r="C98" s="214"/>
      <c r="D98" s="214"/>
      <c r="E98" s="214"/>
      <c r="F98" s="281"/>
    </row>
    <row r="99" spans="1:8" x14ac:dyDescent="0.25">
      <c r="A99" s="13" t="s">
        <v>22</v>
      </c>
      <c r="B99" s="213" t="s">
        <v>23</v>
      </c>
      <c r="C99" s="214"/>
      <c r="D99" s="214"/>
      <c r="E99" s="214"/>
      <c r="F99" s="282">
        <f>F12</f>
        <v>0</v>
      </c>
    </row>
    <row r="100" spans="1:8" x14ac:dyDescent="0.25">
      <c r="A100" s="13" t="s">
        <v>28</v>
      </c>
      <c r="B100" s="213" t="s">
        <v>29</v>
      </c>
      <c r="C100" s="214"/>
      <c r="D100" s="214"/>
      <c r="E100" s="214"/>
      <c r="F100" s="282">
        <f>F18</f>
        <v>0</v>
      </c>
    </row>
    <row r="101" spans="1:8" x14ac:dyDescent="0.25">
      <c r="A101" s="13" t="s">
        <v>33</v>
      </c>
      <c r="B101" s="213" t="s">
        <v>34</v>
      </c>
      <c r="C101" s="214"/>
      <c r="D101" s="214"/>
      <c r="E101" s="214"/>
      <c r="F101" s="282">
        <f>F25</f>
        <v>0</v>
      </c>
    </row>
    <row r="102" spans="1:8" x14ac:dyDescent="0.25">
      <c r="A102" s="13" t="s">
        <v>37</v>
      </c>
      <c r="B102" s="213" t="s">
        <v>38</v>
      </c>
      <c r="C102" s="214"/>
      <c r="D102" s="214"/>
      <c r="E102" s="214"/>
      <c r="F102" s="282">
        <f>F30</f>
        <v>0</v>
      </c>
    </row>
    <row r="103" spans="1:8" x14ac:dyDescent="0.25">
      <c r="A103" s="13" t="s">
        <v>40</v>
      </c>
      <c r="B103" s="213" t="s">
        <v>41</v>
      </c>
      <c r="C103" s="214"/>
      <c r="D103" s="214"/>
      <c r="E103" s="214"/>
      <c r="F103" s="282">
        <f>F35</f>
        <v>0</v>
      </c>
    </row>
    <row r="104" spans="1:8" x14ac:dyDescent="0.25">
      <c r="A104" s="13" t="s">
        <v>42</v>
      </c>
      <c r="B104" s="213" t="s">
        <v>45</v>
      </c>
      <c r="C104" s="214"/>
      <c r="D104" s="214"/>
      <c r="E104" s="214"/>
      <c r="F104" s="282"/>
    </row>
    <row r="105" spans="1:8" x14ac:dyDescent="0.25">
      <c r="A105" s="13" t="s">
        <v>64</v>
      </c>
      <c r="B105" s="213" t="s">
        <v>23</v>
      </c>
      <c r="C105" s="214"/>
      <c r="D105" s="214"/>
      <c r="E105" s="214"/>
      <c r="F105" s="282">
        <f>F43</f>
        <v>0</v>
      </c>
    </row>
    <row r="106" spans="1:8" x14ac:dyDescent="0.25">
      <c r="A106" s="13" t="s">
        <v>65</v>
      </c>
      <c r="B106" s="213" t="s">
        <v>41</v>
      </c>
      <c r="C106" s="214"/>
      <c r="D106" s="214"/>
      <c r="E106" s="214"/>
      <c r="F106" s="282">
        <f>F52</f>
        <v>0</v>
      </c>
    </row>
    <row r="107" spans="1:8" x14ac:dyDescent="0.25">
      <c r="A107" s="13" t="s">
        <v>66</v>
      </c>
      <c r="B107" s="213" t="s">
        <v>38</v>
      </c>
      <c r="C107" s="214"/>
      <c r="D107" s="214"/>
      <c r="E107" s="214"/>
      <c r="F107" s="282">
        <f>F55</f>
        <v>0</v>
      </c>
    </row>
    <row r="108" spans="1:8" x14ac:dyDescent="0.25">
      <c r="A108" s="13" t="s">
        <v>177</v>
      </c>
      <c r="B108" s="213" t="s">
        <v>61</v>
      </c>
      <c r="C108" s="214"/>
      <c r="D108" s="214"/>
      <c r="E108" s="214"/>
      <c r="F108" s="282">
        <f>F58</f>
        <v>0</v>
      </c>
    </row>
    <row r="109" spans="1:8" x14ac:dyDescent="0.25">
      <c r="A109" s="13" t="s">
        <v>46</v>
      </c>
      <c r="B109" s="213" t="s">
        <v>17</v>
      </c>
      <c r="C109" s="214"/>
      <c r="D109" s="214"/>
      <c r="E109" s="214"/>
      <c r="F109" s="282">
        <f>F78</f>
        <v>0</v>
      </c>
      <c r="H109" s="32">
        <f>SUM(F99:F103)</f>
        <v>0</v>
      </c>
    </row>
    <row r="110" spans="1:8" x14ac:dyDescent="0.25">
      <c r="A110" s="13" t="s">
        <v>49</v>
      </c>
      <c r="B110" s="213" t="s">
        <v>158</v>
      </c>
      <c r="C110" s="214"/>
      <c r="D110" s="214"/>
      <c r="E110" s="214"/>
      <c r="F110" s="282">
        <f>F87</f>
        <v>0</v>
      </c>
      <c r="H110" s="32"/>
    </row>
    <row r="111" spans="1:8" x14ac:dyDescent="0.25">
      <c r="A111" s="13" t="s">
        <v>78</v>
      </c>
      <c r="B111" s="213" t="s">
        <v>67</v>
      </c>
      <c r="C111" s="214"/>
      <c r="D111" s="214"/>
      <c r="E111" s="214"/>
      <c r="F111" s="282">
        <f>F94</f>
        <v>0</v>
      </c>
      <c r="H111" s="32">
        <f>SUM(F105:F108)</f>
        <v>0</v>
      </c>
    </row>
    <row r="112" spans="1:8" x14ac:dyDescent="0.25">
      <c r="A112" s="13"/>
      <c r="B112" s="4" t="s">
        <v>27</v>
      </c>
      <c r="C112" s="18"/>
      <c r="D112" s="18"/>
      <c r="E112" s="18"/>
      <c r="F112" s="282">
        <f>SUM(F99:F111)</f>
        <v>0</v>
      </c>
    </row>
    <row r="113" spans="1:6" x14ac:dyDescent="0.25">
      <c r="A113" s="14"/>
      <c r="B113" s="4" t="s">
        <v>19</v>
      </c>
      <c r="C113" s="5"/>
      <c r="D113" s="5"/>
      <c r="E113" s="11"/>
      <c r="F113" s="282">
        <f>(SUM(F99:F109))*0.25</f>
        <v>0</v>
      </c>
    </row>
    <row r="114" spans="1:6" x14ac:dyDescent="0.25">
      <c r="A114" s="14"/>
      <c r="B114" s="4" t="s">
        <v>20</v>
      </c>
      <c r="C114" s="5"/>
      <c r="D114" s="5"/>
      <c r="E114" s="11"/>
      <c r="F114" s="282">
        <f>F113+F112</f>
        <v>0</v>
      </c>
    </row>
    <row r="115" spans="1:6" x14ac:dyDescent="0.25">
      <c r="A115" s="12"/>
    </row>
    <row r="116" spans="1:6" s="3" customFormat="1" ht="54.75" customHeight="1" x14ac:dyDescent="0.25">
      <c r="A116" s="220" t="s">
        <v>47</v>
      </c>
      <c r="B116" s="220"/>
      <c r="C116" s="220"/>
      <c r="D116" s="220"/>
      <c r="E116" s="220"/>
      <c r="F116" s="220"/>
    </row>
    <row r="118" spans="1:6" s="3" customFormat="1" x14ac:dyDescent="0.25">
      <c r="A118" s="225" t="s">
        <v>71</v>
      </c>
      <c r="B118" s="226"/>
      <c r="C118" s="226"/>
      <c r="D118" s="226"/>
      <c r="E118" s="226"/>
      <c r="F118" s="226"/>
    </row>
    <row r="119" spans="1:6" s="3" customFormat="1" ht="45" customHeight="1" x14ac:dyDescent="0.25">
      <c r="A119" s="227">
        <f>F114</f>
        <v>0</v>
      </c>
      <c r="B119" s="228"/>
      <c r="C119" s="228"/>
      <c r="D119" s="228"/>
      <c r="E119" s="228"/>
      <c r="F119" s="228"/>
    </row>
    <row r="120" spans="1:6" x14ac:dyDescent="0.25">
      <c r="C120" s="28"/>
      <c r="D120" s="28"/>
    </row>
    <row r="121" spans="1:6" x14ac:dyDescent="0.25">
      <c r="A121" s="223" t="s">
        <v>14</v>
      </c>
      <c r="B121" s="223"/>
      <c r="D121" s="224" t="s">
        <v>15</v>
      </c>
      <c r="E121" s="224"/>
      <c r="F121" s="224"/>
    </row>
    <row r="122" spans="1:6" x14ac:dyDescent="0.25">
      <c r="A122" s="223" t="s">
        <v>151</v>
      </c>
      <c r="B122" s="223"/>
      <c r="D122" s="224" t="s">
        <v>16</v>
      </c>
      <c r="E122" s="224"/>
      <c r="F122" s="224"/>
    </row>
  </sheetData>
  <mergeCells count="60">
    <mergeCell ref="C43:E43"/>
    <mergeCell ref="C87:E87"/>
    <mergeCell ref="B107:E107"/>
    <mergeCell ref="C69:C70"/>
    <mergeCell ref="C58:E58"/>
    <mergeCell ref="C52:E52"/>
    <mergeCell ref="B100:E100"/>
    <mergeCell ref="B101:E101"/>
    <mergeCell ref="C78:E78"/>
    <mergeCell ref="C94:E94"/>
    <mergeCell ref="B96:F96"/>
    <mergeCell ref="B99:E99"/>
    <mergeCell ref="C55:E55"/>
    <mergeCell ref="B63:B64"/>
    <mergeCell ref="C63:C64"/>
    <mergeCell ref="D122:F122"/>
    <mergeCell ref="A121:B121"/>
    <mergeCell ref="A122:B122"/>
    <mergeCell ref="B102:E102"/>
    <mergeCell ref="B103:E103"/>
    <mergeCell ref="A118:F118"/>
    <mergeCell ref="B109:E109"/>
    <mergeCell ref="B108:E108"/>
    <mergeCell ref="D121:F121"/>
    <mergeCell ref="B106:E106"/>
    <mergeCell ref="B105:E105"/>
    <mergeCell ref="B111:E111"/>
    <mergeCell ref="A119:F119"/>
    <mergeCell ref="E1:E2"/>
    <mergeCell ref="F1:F2"/>
    <mergeCell ref="A116:F116"/>
    <mergeCell ref="B98:E98"/>
    <mergeCell ref="A75:A76"/>
    <mergeCell ref="C75:C76"/>
    <mergeCell ref="A1:A2"/>
    <mergeCell ref="B1:B2"/>
    <mergeCell ref="D1:D2"/>
    <mergeCell ref="B75:B76"/>
    <mergeCell ref="C12:E12"/>
    <mergeCell ref="C18:E18"/>
    <mergeCell ref="C25:E25"/>
    <mergeCell ref="C30:E30"/>
    <mergeCell ref="C35:E35"/>
    <mergeCell ref="A65:A66"/>
    <mergeCell ref="B110:E110"/>
    <mergeCell ref="A63:A64"/>
    <mergeCell ref="A73:A74"/>
    <mergeCell ref="B73:B74"/>
    <mergeCell ref="C73:C74"/>
    <mergeCell ref="A71:A72"/>
    <mergeCell ref="B71:B72"/>
    <mergeCell ref="C71:C72"/>
    <mergeCell ref="B104:E104"/>
    <mergeCell ref="B65:B66"/>
    <mergeCell ref="C65:C66"/>
    <mergeCell ref="A67:A68"/>
    <mergeCell ref="B67:B68"/>
    <mergeCell ref="C67:C68"/>
    <mergeCell ref="A69:A70"/>
    <mergeCell ref="B69:B70"/>
  </mergeCells>
  <pageMargins left="0.98425196850393704" right="0.39370078740157483" top="0.74803149606299213" bottom="0.74803149606299213" header="0.31496062992125984" footer="0.31496062992125984"/>
  <pageSetup paperSize="9" orientation="portrait" r:id="rId1"/>
  <headerFooter>
    <oddHeader xml:space="preserve">&amp;LAditon d.o.o. 
Osijek, J.J.Strossmayera 168&amp;RBroj projekta: 08-GP-16
 </oddHeader>
    <oddFooter>&amp;LInvestitor: Općina Sikirevci
Građevina: Zdravstvena ustanova -ambulanta&amp;RIzradio:  Krešimir Birnbaum, dipl.ing.arh.</oddFooter>
  </headerFooter>
  <rowBreaks count="5" manualBreakCount="5">
    <brk id="25" max="5" man="1"/>
    <brk id="35" max="5" man="1"/>
    <brk id="55" max="5" man="1"/>
    <brk id="76" max="5" man="1"/>
    <brk id="9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view="pageBreakPreview" topLeftCell="A61" zoomScale="115" zoomScaleNormal="100" zoomScaleSheetLayoutView="115" workbookViewId="0">
      <selection activeCell="E79" sqref="E79:F79"/>
    </sheetView>
  </sheetViews>
  <sheetFormatPr defaultRowHeight="15" x14ac:dyDescent="0.25"/>
  <cols>
    <col min="1" max="1" width="5.28515625" style="75" customWidth="1"/>
    <col min="2" max="2" width="41.42578125" style="75" customWidth="1"/>
    <col min="3" max="3" width="6.42578125" style="75" customWidth="1"/>
    <col min="4" max="4" width="7.7109375" style="76" customWidth="1"/>
    <col min="5" max="5" width="11.85546875" style="75" customWidth="1"/>
    <col min="6" max="6" width="14.85546875" style="305" customWidth="1"/>
    <col min="7" max="7" width="15.7109375" customWidth="1"/>
  </cols>
  <sheetData>
    <row r="1" spans="1:8" ht="15" customHeight="1" x14ac:dyDescent="0.25">
      <c r="A1" s="251" t="s">
        <v>79</v>
      </c>
      <c r="B1" s="252"/>
      <c r="C1" s="252"/>
      <c r="D1" s="252"/>
      <c r="E1" s="252"/>
      <c r="F1" s="253"/>
      <c r="G1" s="74"/>
      <c r="H1" s="74"/>
    </row>
    <row r="2" spans="1:8" x14ac:dyDescent="0.25">
      <c r="A2" s="254"/>
      <c r="B2" s="255"/>
      <c r="C2" s="255"/>
      <c r="D2" s="255"/>
      <c r="E2" s="255"/>
      <c r="F2" s="256"/>
      <c r="G2" s="74"/>
      <c r="H2" s="74"/>
    </row>
    <row r="3" spans="1:8" ht="15.75" x14ac:dyDescent="0.3">
      <c r="A3" s="88"/>
      <c r="B3" s="89"/>
      <c r="C3" s="88"/>
      <c r="D3" s="90"/>
      <c r="E3" s="91"/>
      <c r="F3" s="283"/>
      <c r="G3" s="74"/>
      <c r="H3" s="74"/>
    </row>
    <row r="4" spans="1:8" x14ac:dyDescent="0.25">
      <c r="A4" s="257" t="s">
        <v>80</v>
      </c>
      <c r="B4" s="259" t="s">
        <v>81</v>
      </c>
      <c r="C4" s="261" t="s">
        <v>82</v>
      </c>
      <c r="D4" s="263" t="s">
        <v>4</v>
      </c>
      <c r="E4" s="265" t="s">
        <v>83</v>
      </c>
      <c r="F4" s="266"/>
      <c r="G4" s="74"/>
      <c r="H4" s="74"/>
    </row>
    <row r="5" spans="1:8" x14ac:dyDescent="0.25">
      <c r="A5" s="258"/>
      <c r="B5" s="260"/>
      <c r="C5" s="262"/>
      <c r="D5" s="264"/>
      <c r="E5" s="92" t="s">
        <v>84</v>
      </c>
      <c r="F5" s="284" t="s">
        <v>85</v>
      </c>
      <c r="G5" s="74"/>
      <c r="H5" s="74"/>
    </row>
    <row r="6" spans="1:8" ht="15.75" x14ac:dyDescent="0.3">
      <c r="A6" s="93"/>
      <c r="B6" s="93"/>
      <c r="C6" s="93"/>
      <c r="D6" s="94"/>
      <c r="E6" s="93"/>
      <c r="F6" s="285"/>
      <c r="G6" s="74"/>
      <c r="H6" s="74"/>
    </row>
    <row r="7" spans="1:8" ht="15.75" thickBot="1" x14ac:dyDescent="0.3">
      <c r="A7" s="95"/>
      <c r="B7" s="96"/>
      <c r="C7" s="97"/>
      <c r="D7" s="98"/>
      <c r="E7" s="99"/>
      <c r="F7" s="286"/>
      <c r="G7" s="74"/>
      <c r="H7" s="74"/>
    </row>
    <row r="8" spans="1:8" ht="16.5" thickBot="1" x14ac:dyDescent="0.3">
      <c r="A8" s="100" t="s">
        <v>7</v>
      </c>
      <c r="B8" s="236" t="s">
        <v>88</v>
      </c>
      <c r="C8" s="236"/>
      <c r="D8" s="236"/>
      <c r="E8" s="250"/>
      <c r="F8" s="238"/>
      <c r="G8" s="78"/>
      <c r="H8" s="77"/>
    </row>
    <row r="9" spans="1:8" x14ac:dyDescent="0.25">
      <c r="A9" s="101"/>
      <c r="B9" s="102"/>
      <c r="C9" s="103"/>
      <c r="D9" s="104"/>
      <c r="E9" s="104"/>
      <c r="F9" s="287"/>
      <c r="G9" s="74"/>
      <c r="H9" s="74"/>
    </row>
    <row r="10" spans="1:8" ht="120" x14ac:dyDescent="0.25">
      <c r="A10" s="101" t="s">
        <v>25</v>
      </c>
      <c r="B10" s="105" t="s">
        <v>154</v>
      </c>
      <c r="C10" s="103"/>
      <c r="D10" s="104"/>
      <c r="E10" s="104"/>
      <c r="F10" s="287"/>
      <c r="G10" s="74"/>
      <c r="H10" s="74"/>
    </row>
    <row r="11" spans="1:8" ht="16.5" x14ac:dyDescent="0.35">
      <c r="A11" s="106"/>
      <c r="B11" s="107"/>
      <c r="C11" s="106" t="s">
        <v>10</v>
      </c>
      <c r="D11" s="108">
        <v>1</v>
      </c>
      <c r="E11" s="109"/>
      <c r="F11" s="288">
        <f>D11*E11</f>
        <v>0</v>
      </c>
      <c r="G11" s="79"/>
      <c r="H11" s="79"/>
    </row>
    <row r="12" spans="1:8" x14ac:dyDescent="0.25">
      <c r="A12" s="101"/>
      <c r="B12" s="102"/>
      <c r="C12" s="103"/>
      <c r="D12" s="104"/>
      <c r="E12" s="110"/>
      <c r="F12" s="287"/>
      <c r="G12" s="74"/>
      <c r="H12" s="74"/>
    </row>
    <row r="13" spans="1:8" ht="60" x14ac:dyDescent="0.25">
      <c r="A13" s="101" t="s">
        <v>8</v>
      </c>
      <c r="B13" s="105" t="s">
        <v>155</v>
      </c>
      <c r="C13" s="103"/>
      <c r="D13" s="104"/>
      <c r="E13" s="110"/>
      <c r="F13" s="287"/>
      <c r="G13" s="74"/>
      <c r="H13" s="74"/>
    </row>
    <row r="14" spans="1:8" x14ac:dyDescent="0.25">
      <c r="A14" s="101"/>
      <c r="B14" s="102"/>
      <c r="C14" s="103" t="s">
        <v>10</v>
      </c>
      <c r="D14" s="104">
        <v>1</v>
      </c>
      <c r="E14" s="110"/>
      <c r="F14" s="287">
        <f>D14*E14</f>
        <v>0</v>
      </c>
      <c r="G14" s="74"/>
      <c r="H14" s="74"/>
    </row>
    <row r="15" spans="1:8" x14ac:dyDescent="0.25">
      <c r="A15" s="101"/>
      <c r="B15" s="102"/>
      <c r="C15" s="103"/>
      <c r="D15" s="104"/>
      <c r="E15" s="110"/>
      <c r="F15" s="287"/>
      <c r="G15" s="74"/>
      <c r="H15" s="74"/>
    </row>
    <row r="16" spans="1:8" ht="30" x14ac:dyDescent="0.25">
      <c r="A16" s="101" t="s">
        <v>9</v>
      </c>
      <c r="B16" s="105" t="s">
        <v>131</v>
      </c>
      <c r="C16" s="103"/>
      <c r="D16" s="104"/>
      <c r="E16" s="110"/>
      <c r="F16" s="287"/>
      <c r="G16" s="74"/>
      <c r="H16" s="74"/>
    </row>
    <row r="17" spans="1:8" x14ac:dyDescent="0.25">
      <c r="A17" s="101"/>
      <c r="B17" s="102"/>
      <c r="C17" s="103" t="s">
        <v>10</v>
      </c>
      <c r="D17" s="104">
        <v>1</v>
      </c>
      <c r="E17" s="110"/>
      <c r="F17" s="287">
        <f>D17*E17</f>
        <v>0</v>
      </c>
      <c r="G17" s="74"/>
      <c r="H17" s="74"/>
    </row>
    <row r="18" spans="1:8" ht="30" x14ac:dyDescent="0.35">
      <c r="A18" s="111" t="s">
        <v>11</v>
      </c>
      <c r="B18" s="112" t="s">
        <v>89</v>
      </c>
      <c r="C18" s="113"/>
      <c r="D18" s="113"/>
      <c r="E18" s="114"/>
      <c r="F18" s="289"/>
      <c r="G18" s="80"/>
      <c r="H18" s="115"/>
    </row>
    <row r="19" spans="1:8" ht="16.5" x14ac:dyDescent="0.35">
      <c r="A19" s="111"/>
      <c r="B19" s="112"/>
      <c r="C19" s="116" t="s">
        <v>10</v>
      </c>
      <c r="D19" s="117">
        <v>1</v>
      </c>
      <c r="E19" s="114"/>
      <c r="F19" s="289">
        <f>E19*D19</f>
        <v>0</v>
      </c>
      <c r="G19" s="80"/>
      <c r="H19" s="115"/>
    </row>
    <row r="20" spans="1:8" ht="30" x14ac:dyDescent="0.35">
      <c r="A20" s="111" t="s">
        <v>11</v>
      </c>
      <c r="B20" s="112" t="s">
        <v>90</v>
      </c>
      <c r="C20" s="113"/>
      <c r="D20" s="113"/>
      <c r="E20" s="114"/>
      <c r="F20" s="289"/>
      <c r="G20" s="80"/>
      <c r="H20" s="115"/>
    </row>
    <row r="21" spans="1:8" ht="16.5" x14ac:dyDescent="0.35">
      <c r="A21" s="111"/>
      <c r="B21" s="112"/>
      <c r="C21" s="116" t="s">
        <v>10</v>
      </c>
      <c r="D21" s="117">
        <v>1</v>
      </c>
      <c r="E21" s="114"/>
      <c r="F21" s="289">
        <f>E21*D21</f>
        <v>0</v>
      </c>
      <c r="G21" s="80"/>
      <c r="H21" s="115"/>
    </row>
    <row r="22" spans="1:8" ht="30" x14ac:dyDescent="0.35">
      <c r="A22" s="111" t="s">
        <v>12</v>
      </c>
      <c r="B22" s="112" t="s">
        <v>92</v>
      </c>
      <c r="C22" s="116"/>
      <c r="D22" s="117"/>
      <c r="E22" s="114"/>
      <c r="F22" s="289"/>
      <c r="G22" s="80"/>
      <c r="H22" s="115"/>
    </row>
    <row r="23" spans="1:8" ht="16.5" x14ac:dyDescent="0.35">
      <c r="A23" s="111"/>
      <c r="B23" s="118"/>
      <c r="C23" s="116" t="s">
        <v>10</v>
      </c>
      <c r="D23" s="117">
        <v>1</v>
      </c>
      <c r="E23" s="114"/>
      <c r="F23" s="289">
        <f>E23*D23</f>
        <v>0</v>
      </c>
      <c r="G23" s="80"/>
      <c r="H23" s="115"/>
    </row>
    <row r="24" spans="1:8" ht="45" x14ac:dyDescent="0.35">
      <c r="A24" s="111" t="s">
        <v>13</v>
      </c>
      <c r="B24" s="112" t="s">
        <v>132</v>
      </c>
      <c r="C24" s="116"/>
      <c r="D24" s="117"/>
      <c r="E24" s="114"/>
      <c r="F24" s="289"/>
      <c r="G24" s="80"/>
      <c r="H24" s="115"/>
    </row>
    <row r="25" spans="1:8" ht="16.5" x14ac:dyDescent="0.35">
      <c r="A25" s="111"/>
      <c r="B25" s="118"/>
      <c r="C25" s="116" t="s">
        <v>10</v>
      </c>
      <c r="D25" s="117">
        <v>1</v>
      </c>
      <c r="E25" s="114"/>
      <c r="F25" s="289">
        <f>E25*D25</f>
        <v>0</v>
      </c>
      <c r="G25" s="80"/>
      <c r="H25" s="115"/>
    </row>
    <row r="26" spans="1:8" ht="30" x14ac:dyDescent="0.35">
      <c r="A26" s="111" t="s">
        <v>73</v>
      </c>
      <c r="B26" s="112" t="s">
        <v>93</v>
      </c>
      <c r="C26" s="113"/>
      <c r="D26" s="117"/>
      <c r="E26" s="114"/>
      <c r="F26" s="289"/>
      <c r="G26" s="80"/>
      <c r="H26" s="115"/>
    </row>
    <row r="27" spans="1:8" ht="16.5" x14ac:dyDescent="0.35">
      <c r="A27" s="111"/>
      <c r="B27" s="112"/>
      <c r="C27" s="116" t="s">
        <v>10</v>
      </c>
      <c r="D27" s="117">
        <v>1</v>
      </c>
      <c r="E27" s="114"/>
      <c r="F27" s="289">
        <f>E27*D27</f>
        <v>0</v>
      </c>
      <c r="G27" s="80"/>
      <c r="H27" s="115"/>
    </row>
    <row r="28" spans="1:8" ht="45" x14ac:dyDescent="0.25">
      <c r="A28" s="101" t="s">
        <v>74</v>
      </c>
      <c r="B28" s="105" t="s">
        <v>94</v>
      </c>
      <c r="C28" s="103"/>
      <c r="D28" s="104"/>
      <c r="E28" s="110"/>
      <c r="F28" s="287"/>
      <c r="G28" s="74"/>
      <c r="H28" s="74"/>
    </row>
    <row r="29" spans="1:8" x14ac:dyDescent="0.25">
      <c r="A29" s="101"/>
      <c r="B29" s="105" t="s">
        <v>133</v>
      </c>
      <c r="C29" s="103" t="s">
        <v>86</v>
      </c>
      <c r="D29" s="104">
        <v>20</v>
      </c>
      <c r="E29" s="110"/>
      <c r="F29" s="287">
        <f>D29*E29</f>
        <v>0</v>
      </c>
      <c r="G29" s="74"/>
      <c r="H29" s="74"/>
    </row>
    <row r="30" spans="1:8" x14ac:dyDescent="0.25">
      <c r="A30" s="111"/>
      <c r="B30" s="105" t="s">
        <v>152</v>
      </c>
      <c r="C30" s="119" t="s">
        <v>86</v>
      </c>
      <c r="D30" s="117">
        <v>15</v>
      </c>
      <c r="E30" s="120"/>
      <c r="F30" s="287">
        <f>D30*E30</f>
        <v>0</v>
      </c>
      <c r="G30" s="74"/>
      <c r="H30" s="74"/>
    </row>
    <row r="31" spans="1:8" x14ac:dyDescent="0.25">
      <c r="A31" s="111"/>
      <c r="B31" s="105" t="s">
        <v>95</v>
      </c>
      <c r="C31" s="119" t="s">
        <v>86</v>
      </c>
      <c r="D31" s="117">
        <v>28</v>
      </c>
      <c r="E31" s="120"/>
      <c r="F31" s="287">
        <f>D31*E31</f>
        <v>0</v>
      </c>
      <c r="G31" s="74"/>
      <c r="H31" s="74"/>
    </row>
    <row r="32" spans="1:8" x14ac:dyDescent="0.25">
      <c r="A32" s="111"/>
      <c r="B32" s="105" t="s">
        <v>156</v>
      </c>
      <c r="C32" s="119" t="s">
        <v>86</v>
      </c>
      <c r="D32" s="117">
        <v>22</v>
      </c>
      <c r="E32" s="120"/>
      <c r="F32" s="287">
        <f>D32*E32</f>
        <v>0</v>
      </c>
      <c r="G32" s="74"/>
      <c r="H32" s="74"/>
    </row>
    <row r="33" spans="1:8" x14ac:dyDescent="0.25">
      <c r="A33" s="111"/>
      <c r="B33" s="121"/>
      <c r="C33" s="122"/>
      <c r="D33" s="123"/>
      <c r="E33" s="124"/>
      <c r="F33" s="290"/>
      <c r="G33" s="74"/>
      <c r="H33" s="74"/>
    </row>
    <row r="34" spans="1:8" ht="45" x14ac:dyDescent="0.25">
      <c r="A34" s="111" t="s">
        <v>75</v>
      </c>
      <c r="B34" s="125" t="s">
        <v>134</v>
      </c>
      <c r="C34" s="122"/>
      <c r="D34" s="123"/>
      <c r="E34" s="124"/>
      <c r="F34" s="290"/>
      <c r="G34" s="74"/>
      <c r="H34" s="74"/>
    </row>
    <row r="35" spans="1:8" x14ac:dyDescent="0.25">
      <c r="A35" s="101"/>
      <c r="B35" s="105" t="s">
        <v>135</v>
      </c>
      <c r="C35" s="103" t="s">
        <v>10</v>
      </c>
      <c r="D35" s="104">
        <v>4</v>
      </c>
      <c r="E35" s="110"/>
      <c r="F35" s="287">
        <f>D35*E35</f>
        <v>0</v>
      </c>
      <c r="G35" s="74"/>
      <c r="H35" s="74"/>
    </row>
    <row r="36" spans="1:8" x14ac:dyDescent="0.25">
      <c r="A36" s="101"/>
      <c r="B36" s="105" t="s">
        <v>153</v>
      </c>
      <c r="C36" s="103" t="s">
        <v>10</v>
      </c>
      <c r="D36" s="104">
        <v>2</v>
      </c>
      <c r="E36" s="110"/>
      <c r="F36" s="287">
        <f>D36*E36</f>
        <v>0</v>
      </c>
      <c r="G36" s="74"/>
      <c r="H36" s="74"/>
    </row>
    <row r="37" spans="1:8" ht="30" x14ac:dyDescent="0.25">
      <c r="A37" s="101"/>
      <c r="B37" s="105" t="s">
        <v>96</v>
      </c>
      <c r="C37" s="103"/>
      <c r="D37" s="104"/>
      <c r="E37" s="110"/>
      <c r="F37" s="287"/>
      <c r="G37" s="74"/>
      <c r="H37" s="74"/>
    </row>
    <row r="38" spans="1:8" x14ac:dyDescent="0.25">
      <c r="A38" s="101"/>
      <c r="B38" s="105"/>
      <c r="C38" s="103"/>
      <c r="D38" s="104"/>
      <c r="E38" s="110"/>
      <c r="F38" s="287"/>
      <c r="G38" s="74"/>
      <c r="H38" s="74"/>
    </row>
    <row r="39" spans="1:8" x14ac:dyDescent="0.25">
      <c r="A39" s="101" t="s">
        <v>76</v>
      </c>
      <c r="B39" s="105" t="s">
        <v>98</v>
      </c>
      <c r="C39" s="103"/>
      <c r="D39" s="104"/>
      <c r="E39" s="110"/>
      <c r="F39" s="287"/>
      <c r="G39" s="74"/>
      <c r="H39" s="74"/>
    </row>
    <row r="40" spans="1:8" x14ac:dyDescent="0.25">
      <c r="A40" s="101"/>
      <c r="B40" s="105"/>
      <c r="C40" s="103" t="s">
        <v>10</v>
      </c>
      <c r="D40" s="104">
        <v>6</v>
      </c>
      <c r="E40" s="110"/>
      <c r="F40" s="287">
        <f>D40*E40</f>
        <v>0</v>
      </c>
      <c r="G40" s="74"/>
      <c r="H40" s="74"/>
    </row>
    <row r="41" spans="1:8" x14ac:dyDescent="0.25">
      <c r="A41" s="101"/>
      <c r="B41" s="102"/>
      <c r="C41" s="103"/>
      <c r="D41" s="104"/>
      <c r="E41" s="110"/>
      <c r="F41" s="287"/>
      <c r="G41" s="74"/>
      <c r="H41" s="74"/>
    </row>
    <row r="42" spans="1:8" ht="60" x14ac:dyDescent="0.25">
      <c r="A42" s="101" t="s">
        <v>97</v>
      </c>
      <c r="B42" s="105" t="s">
        <v>136</v>
      </c>
      <c r="C42" s="103"/>
      <c r="D42" s="104"/>
      <c r="E42" s="110"/>
      <c r="F42" s="287"/>
      <c r="G42" s="74"/>
      <c r="H42" s="74"/>
    </row>
    <row r="43" spans="1:8" x14ac:dyDescent="0.25">
      <c r="A43" s="101"/>
      <c r="B43" s="105"/>
      <c r="C43" s="103" t="s">
        <v>10</v>
      </c>
      <c r="D43" s="104">
        <v>12</v>
      </c>
      <c r="E43" s="110"/>
      <c r="F43" s="287">
        <f>D43*E43</f>
        <v>0</v>
      </c>
      <c r="G43" s="74"/>
      <c r="H43" s="74"/>
    </row>
    <row r="44" spans="1:8" ht="30" x14ac:dyDescent="0.35">
      <c r="A44" s="126" t="s">
        <v>99</v>
      </c>
      <c r="B44" s="127" t="s">
        <v>101</v>
      </c>
      <c r="C44" s="128"/>
      <c r="D44" s="128"/>
      <c r="E44" s="129"/>
      <c r="F44" s="291"/>
      <c r="G44" s="81"/>
      <c r="H44" s="130"/>
    </row>
    <row r="45" spans="1:8" ht="16.5" x14ac:dyDescent="0.35">
      <c r="A45" s="131"/>
      <c r="B45" s="132" t="s">
        <v>102</v>
      </c>
      <c r="C45" s="128" t="s">
        <v>91</v>
      </c>
      <c r="D45" s="133">
        <v>1</v>
      </c>
      <c r="E45" s="129"/>
      <c r="F45" s="287">
        <f>D45*E45</f>
        <v>0</v>
      </c>
      <c r="G45" s="81"/>
      <c r="H45" s="130"/>
    </row>
    <row r="46" spans="1:8" x14ac:dyDescent="0.25">
      <c r="A46" s="111"/>
      <c r="B46" s="125"/>
      <c r="C46" s="119"/>
      <c r="D46" s="117"/>
      <c r="E46" s="120"/>
      <c r="F46" s="292"/>
      <c r="G46" s="74"/>
      <c r="H46" s="74"/>
    </row>
    <row r="47" spans="1:8" ht="90" x14ac:dyDescent="0.25">
      <c r="A47" s="111" t="s">
        <v>100</v>
      </c>
      <c r="B47" s="105" t="s">
        <v>137</v>
      </c>
      <c r="C47" s="122"/>
      <c r="D47" s="123"/>
      <c r="E47" s="124"/>
      <c r="F47" s="290"/>
      <c r="G47" s="74"/>
      <c r="H47" s="74"/>
    </row>
    <row r="48" spans="1:8" x14ac:dyDescent="0.25">
      <c r="A48" s="111"/>
      <c r="B48" s="105"/>
      <c r="C48" s="119" t="s">
        <v>87</v>
      </c>
      <c r="D48" s="117">
        <v>1</v>
      </c>
      <c r="E48" s="120"/>
      <c r="F48" s="287">
        <f>D48*E48</f>
        <v>0</v>
      </c>
      <c r="G48" s="74"/>
      <c r="H48" s="74"/>
    </row>
    <row r="49" spans="1:8" x14ac:dyDescent="0.25">
      <c r="A49" s="111"/>
      <c r="B49" s="125"/>
      <c r="C49" s="119"/>
      <c r="D49" s="117"/>
      <c r="E49" s="120"/>
      <c r="F49" s="292"/>
      <c r="G49" s="74"/>
      <c r="H49" s="74"/>
    </row>
    <row r="50" spans="1:8" x14ac:dyDescent="0.25">
      <c r="A50" s="101"/>
      <c r="B50" s="102"/>
      <c r="C50" s="103"/>
      <c r="D50" s="104"/>
      <c r="E50" s="110"/>
      <c r="F50" s="287"/>
      <c r="G50" s="74"/>
      <c r="H50" s="74"/>
    </row>
    <row r="51" spans="1:8" ht="180" x14ac:dyDescent="0.25">
      <c r="A51" s="101" t="s">
        <v>103</v>
      </c>
      <c r="B51" s="105" t="s">
        <v>105</v>
      </c>
      <c r="C51" s="103"/>
      <c r="D51" s="104"/>
      <c r="E51" s="110"/>
      <c r="F51" s="287"/>
      <c r="G51" s="74"/>
      <c r="H51" s="74"/>
    </row>
    <row r="52" spans="1:8" x14ac:dyDescent="0.25">
      <c r="A52" s="101"/>
      <c r="B52" s="102"/>
      <c r="C52" s="103" t="s">
        <v>87</v>
      </c>
      <c r="D52" s="104">
        <v>1</v>
      </c>
      <c r="E52" s="110"/>
      <c r="F52" s="287">
        <f>D52*E52</f>
        <v>0</v>
      </c>
      <c r="G52" s="74"/>
      <c r="H52" s="74"/>
    </row>
    <row r="53" spans="1:8" ht="270" x14ac:dyDescent="0.25">
      <c r="A53" s="101" t="s">
        <v>104</v>
      </c>
      <c r="B53" s="105" t="s">
        <v>138</v>
      </c>
      <c r="C53" s="103"/>
      <c r="D53" s="104"/>
      <c r="E53" s="110"/>
      <c r="F53" s="287"/>
      <c r="G53" s="74"/>
      <c r="H53" s="74"/>
    </row>
    <row r="54" spans="1:8" x14ac:dyDescent="0.25">
      <c r="A54" s="101"/>
      <c r="B54" s="102"/>
      <c r="C54" s="103" t="s">
        <v>87</v>
      </c>
      <c r="D54" s="104">
        <v>1</v>
      </c>
      <c r="E54" s="110"/>
      <c r="F54" s="287">
        <f>D54*E54</f>
        <v>0</v>
      </c>
      <c r="G54" s="74"/>
      <c r="H54" s="74"/>
    </row>
    <row r="55" spans="1:8" x14ac:dyDescent="0.25">
      <c r="A55" s="101"/>
      <c r="B55" s="102"/>
      <c r="C55" s="103"/>
      <c r="D55" s="104"/>
      <c r="E55" s="110"/>
      <c r="F55" s="287"/>
      <c r="G55" s="74"/>
      <c r="H55" s="74"/>
    </row>
    <row r="56" spans="1:8" x14ac:dyDescent="0.25">
      <c r="A56" s="101"/>
      <c r="B56" s="102"/>
      <c r="C56" s="103"/>
      <c r="D56" s="104"/>
      <c r="E56" s="104"/>
      <c r="F56" s="287"/>
      <c r="G56" s="74"/>
      <c r="H56" s="74"/>
    </row>
    <row r="57" spans="1:8" ht="17.25" thickBot="1" x14ac:dyDescent="0.4">
      <c r="A57" s="131"/>
      <c r="B57" s="131"/>
      <c r="C57" s="131"/>
      <c r="D57" s="131"/>
      <c r="E57" s="131"/>
      <c r="F57" s="291"/>
      <c r="G57" s="74"/>
      <c r="H57" s="74"/>
    </row>
    <row r="58" spans="1:8" ht="16.5" thickBot="1" x14ac:dyDescent="0.3">
      <c r="A58" s="100" t="s">
        <v>7</v>
      </c>
      <c r="B58" s="236" t="s">
        <v>88</v>
      </c>
      <c r="C58" s="236"/>
      <c r="D58" s="134" t="s">
        <v>27</v>
      </c>
      <c r="E58" s="135"/>
      <c r="F58" s="136">
        <f>SUM(F10:F57)</f>
        <v>0</v>
      </c>
      <c r="G58" s="78"/>
      <c r="H58" s="77"/>
    </row>
    <row r="59" spans="1:8" ht="15.75" x14ac:dyDescent="0.25">
      <c r="A59" s="137"/>
      <c r="B59" s="138"/>
      <c r="C59" s="138"/>
      <c r="D59" s="139"/>
      <c r="E59" s="140"/>
      <c r="F59" s="140"/>
      <c r="G59" s="78"/>
      <c r="H59" s="77"/>
    </row>
    <row r="60" spans="1:8" ht="17.25" thickBot="1" x14ac:dyDescent="0.4">
      <c r="A60" s="141"/>
      <c r="B60" s="131"/>
      <c r="C60" s="128"/>
      <c r="D60" s="128"/>
      <c r="E60" s="142"/>
      <c r="F60" s="291"/>
    </row>
    <row r="61" spans="1:8" ht="16.5" thickBot="1" x14ac:dyDescent="0.35">
      <c r="A61" s="143" t="s">
        <v>42</v>
      </c>
      <c r="B61" s="144" t="s">
        <v>108</v>
      </c>
      <c r="C61" s="145"/>
      <c r="D61" s="146"/>
      <c r="E61" s="147"/>
      <c r="F61" s="293"/>
    </row>
    <row r="62" spans="1:8" ht="16.5" x14ac:dyDescent="0.35">
      <c r="A62" s="141"/>
      <c r="B62" s="131"/>
      <c r="C62" s="128"/>
      <c r="D62" s="148"/>
      <c r="E62" s="142"/>
      <c r="F62" s="291"/>
    </row>
    <row r="63" spans="1:8" ht="16.5" x14ac:dyDescent="0.35">
      <c r="A63" s="149"/>
      <c r="B63" s="150"/>
      <c r="C63" s="151"/>
      <c r="D63" s="151"/>
      <c r="E63" s="152"/>
      <c r="F63" s="294"/>
    </row>
    <row r="64" spans="1:8" ht="45" x14ac:dyDescent="0.35">
      <c r="A64" s="101" t="s">
        <v>25</v>
      </c>
      <c r="B64" s="153" t="s">
        <v>139</v>
      </c>
      <c r="C64" s="154"/>
      <c r="D64" s="148"/>
      <c r="E64" s="142"/>
      <c r="F64" s="291"/>
    </row>
    <row r="65" spans="1:8" ht="16.5" x14ac:dyDescent="0.35">
      <c r="A65" s="101"/>
      <c r="B65" s="153" t="s">
        <v>106</v>
      </c>
      <c r="C65" s="154" t="s">
        <v>10</v>
      </c>
      <c r="D65" s="155">
        <v>2</v>
      </c>
      <c r="E65" s="156"/>
      <c r="F65" s="295">
        <f t="shared" ref="F65" si="0">D65*E65</f>
        <v>0</v>
      </c>
    </row>
    <row r="66" spans="1:8" ht="16.5" x14ac:dyDescent="0.35">
      <c r="A66" s="157"/>
      <c r="B66" s="158"/>
      <c r="C66" s="154"/>
      <c r="D66" s="159"/>
      <c r="E66" s="160"/>
      <c r="F66" s="296"/>
    </row>
    <row r="67" spans="1:8" ht="16.5" x14ac:dyDescent="0.35">
      <c r="A67" s="101" t="s">
        <v>8</v>
      </c>
      <c r="B67" s="153" t="s">
        <v>107</v>
      </c>
      <c r="C67" s="154" t="s">
        <v>10</v>
      </c>
      <c r="D67" s="155">
        <v>2</v>
      </c>
      <c r="E67" s="152"/>
      <c r="F67" s="295">
        <f>D67*E67</f>
        <v>0</v>
      </c>
    </row>
    <row r="68" spans="1:8" ht="16.5" x14ac:dyDescent="0.35">
      <c r="A68" s="101"/>
      <c r="B68" s="153"/>
      <c r="C68" s="131"/>
      <c r="D68" s="148"/>
      <c r="E68" s="131"/>
      <c r="F68" s="291"/>
    </row>
    <row r="69" spans="1:8" ht="17.25" thickBot="1" x14ac:dyDescent="0.4">
      <c r="A69" s="161"/>
      <c r="B69" s="162"/>
      <c r="C69" s="163"/>
      <c r="D69" s="164"/>
      <c r="E69" s="165"/>
      <c r="F69" s="297"/>
    </row>
    <row r="70" spans="1:8" ht="15.75" thickBot="1" x14ac:dyDescent="0.3">
      <c r="A70" s="143" t="s">
        <v>42</v>
      </c>
      <c r="B70" s="144" t="s">
        <v>108</v>
      </c>
      <c r="C70" s="144"/>
      <c r="D70" s="144" t="s">
        <v>27</v>
      </c>
      <c r="E70" s="166"/>
      <c r="F70" s="298">
        <f>SUM(F63:F69)</f>
        <v>0</v>
      </c>
      <c r="G70" s="167"/>
      <c r="H70" s="167"/>
    </row>
    <row r="71" spans="1:8" x14ac:dyDescent="0.25">
      <c r="A71" s="168"/>
      <c r="B71" s="169"/>
      <c r="C71" s="170"/>
      <c r="D71" s="171"/>
      <c r="E71" s="172"/>
      <c r="F71" s="299"/>
    </row>
    <row r="72" spans="1:8" ht="15.75" thickBot="1" x14ac:dyDescent="0.3">
      <c r="A72" s="168"/>
      <c r="B72" s="169"/>
      <c r="C72" s="170"/>
      <c r="D72" s="171"/>
      <c r="E72" s="172"/>
      <c r="F72" s="299"/>
    </row>
    <row r="73" spans="1:8" ht="15.75" thickBot="1" x14ac:dyDescent="0.3">
      <c r="A73" s="173" t="s">
        <v>46</v>
      </c>
      <c r="B73" s="240" t="s">
        <v>113</v>
      </c>
      <c r="C73" s="240"/>
      <c r="D73" s="174"/>
      <c r="E73" s="241"/>
      <c r="F73" s="242"/>
    </row>
    <row r="74" spans="1:8" ht="16.5" x14ac:dyDescent="0.35">
      <c r="A74" s="175"/>
      <c r="B74" s="176"/>
      <c r="C74" s="177"/>
      <c r="D74" s="171"/>
      <c r="E74" s="172"/>
      <c r="F74" s="299"/>
    </row>
    <row r="75" spans="1:8" ht="165" x14ac:dyDescent="0.35">
      <c r="A75" s="101" t="s">
        <v>25</v>
      </c>
      <c r="B75" s="127" t="s">
        <v>110</v>
      </c>
      <c r="C75" s="154"/>
      <c r="D75" s="178"/>
      <c r="E75" s="104"/>
      <c r="F75" s="287"/>
    </row>
    <row r="76" spans="1:8" ht="16.5" x14ac:dyDescent="0.35">
      <c r="A76" s="179"/>
      <c r="B76" s="127"/>
      <c r="C76" s="154" t="s">
        <v>87</v>
      </c>
      <c r="D76" s="178">
        <v>1</v>
      </c>
      <c r="E76" s="104"/>
      <c r="F76" s="287">
        <f>5%*G76</f>
        <v>0</v>
      </c>
      <c r="G76" s="82">
        <f>F70+F58</f>
        <v>0</v>
      </c>
    </row>
    <row r="77" spans="1:8" ht="16.5" x14ac:dyDescent="0.35">
      <c r="A77" s="101"/>
      <c r="B77" s="127"/>
      <c r="C77" s="154"/>
      <c r="D77" s="178"/>
      <c r="E77" s="104"/>
      <c r="F77" s="287"/>
    </row>
    <row r="78" spans="1:8" ht="17.25" thickBot="1" x14ac:dyDescent="0.4">
      <c r="A78" s="179"/>
      <c r="B78" s="180"/>
      <c r="C78" s="106"/>
      <c r="D78" s="181"/>
      <c r="E78" s="182"/>
      <c r="F78" s="300"/>
    </row>
    <row r="79" spans="1:8" ht="15.75" thickBot="1" x14ac:dyDescent="0.3">
      <c r="A79" s="183" t="s">
        <v>109</v>
      </c>
      <c r="B79" s="243" t="s">
        <v>111</v>
      </c>
      <c r="C79" s="243"/>
      <c r="D79" s="184"/>
      <c r="E79" s="311">
        <f>SUM(F75:F77)</f>
        <v>0</v>
      </c>
      <c r="F79" s="312"/>
      <c r="G79" s="167"/>
      <c r="H79" s="167"/>
    </row>
    <row r="80" spans="1:8" ht="16.5" x14ac:dyDescent="0.35">
      <c r="A80" s="131"/>
      <c r="B80" s="131"/>
      <c r="C80" s="131"/>
      <c r="D80" s="148"/>
      <c r="E80" s="131"/>
      <c r="F80" s="291"/>
    </row>
    <row r="81" spans="1:8" ht="16.5" x14ac:dyDescent="0.35">
      <c r="A81" s="131"/>
      <c r="B81" s="131"/>
      <c r="C81" s="131"/>
      <c r="D81" s="148"/>
      <c r="E81" s="131"/>
      <c r="F81" s="291"/>
    </row>
    <row r="82" spans="1:8" ht="16.5" x14ac:dyDescent="0.35">
      <c r="A82" s="131"/>
      <c r="B82" s="131"/>
      <c r="C82" s="131"/>
      <c r="D82" s="148"/>
      <c r="E82" s="131"/>
      <c r="F82" s="291"/>
    </row>
    <row r="83" spans="1:8" ht="16.5" x14ac:dyDescent="0.35">
      <c r="A83" s="131"/>
      <c r="B83" s="131"/>
      <c r="C83" s="131"/>
      <c r="D83" s="148"/>
      <c r="E83" s="131"/>
      <c r="F83" s="291"/>
    </row>
    <row r="84" spans="1:8" ht="16.5" x14ac:dyDescent="0.35">
      <c r="A84" s="131"/>
      <c r="B84" s="131"/>
      <c r="C84" s="131"/>
      <c r="D84" s="148"/>
      <c r="E84" s="131"/>
      <c r="F84" s="291"/>
    </row>
    <row r="85" spans="1:8" ht="16.5" x14ac:dyDescent="0.35">
      <c r="A85" s="131"/>
      <c r="B85" s="131"/>
      <c r="C85" s="131"/>
      <c r="D85" s="148"/>
      <c r="E85" s="131"/>
      <c r="F85" s="291"/>
    </row>
    <row r="86" spans="1:8" x14ac:dyDescent="0.25">
      <c r="A86" s="244" t="s">
        <v>112</v>
      </c>
      <c r="B86" s="245"/>
      <c r="C86" s="245"/>
      <c r="D86" s="245"/>
      <c r="E86" s="245"/>
      <c r="F86" s="246"/>
    </row>
    <row r="87" spans="1:8" x14ac:dyDescent="0.25">
      <c r="A87" s="247"/>
      <c r="B87" s="248"/>
      <c r="C87" s="248"/>
      <c r="D87" s="248"/>
      <c r="E87" s="248"/>
      <c r="F87" s="249"/>
    </row>
    <row r="88" spans="1:8" ht="15.75" thickBot="1" x14ac:dyDescent="0.3">
      <c r="A88" s="185"/>
      <c r="B88" s="185"/>
      <c r="C88" s="185"/>
      <c r="D88" s="186"/>
      <c r="E88" s="185"/>
      <c r="F88" s="301"/>
    </row>
    <row r="89" spans="1:8" ht="15.75" thickBot="1" x14ac:dyDescent="0.3">
      <c r="A89" s="100" t="s">
        <v>7</v>
      </c>
      <c r="B89" s="236" t="s">
        <v>88</v>
      </c>
      <c r="C89" s="236"/>
      <c r="D89" s="236"/>
      <c r="E89" s="237">
        <f>F58</f>
        <v>0</v>
      </c>
      <c r="F89" s="238"/>
      <c r="G89" s="187"/>
      <c r="H89" s="188"/>
    </row>
    <row r="90" spans="1:8" ht="16.5" thickBot="1" x14ac:dyDescent="0.35">
      <c r="A90" s="189"/>
      <c r="B90" s="93"/>
      <c r="C90" s="190"/>
      <c r="D90" s="190"/>
      <c r="E90" s="191"/>
      <c r="F90" s="285"/>
      <c r="G90" s="167"/>
      <c r="H90" s="167"/>
    </row>
    <row r="91" spans="1:8" ht="16.5" thickBot="1" x14ac:dyDescent="0.35">
      <c r="A91" s="143" t="s">
        <v>42</v>
      </c>
      <c r="B91" s="144" t="s">
        <v>108</v>
      </c>
      <c r="C91" s="145"/>
      <c r="D91" s="146"/>
      <c r="E91" s="306">
        <f>F70</f>
        <v>0</v>
      </c>
      <c r="F91" s="307"/>
      <c r="G91" s="167"/>
      <c r="H91" s="167"/>
    </row>
    <row r="92" spans="1:8" ht="15.75" x14ac:dyDescent="0.3">
      <c r="A92" s="192"/>
      <c r="B92" s="193"/>
      <c r="C92" s="194"/>
      <c r="D92" s="195"/>
      <c r="E92" s="302"/>
      <c r="F92" s="302"/>
      <c r="G92" s="167"/>
      <c r="H92" s="167"/>
    </row>
    <row r="93" spans="1:8" x14ac:dyDescent="0.25">
      <c r="A93" s="196" t="s">
        <v>46</v>
      </c>
      <c r="B93" s="239" t="s">
        <v>113</v>
      </c>
      <c r="C93" s="239"/>
      <c r="D93" s="197"/>
      <c r="E93" s="308">
        <f>E79</f>
        <v>0</v>
      </c>
      <c r="F93" s="309"/>
      <c r="G93" s="167"/>
      <c r="H93" s="167"/>
    </row>
    <row r="94" spans="1:8" ht="16.5" x14ac:dyDescent="0.35">
      <c r="A94" s="107"/>
      <c r="B94" s="198"/>
      <c r="C94" s="106"/>
      <c r="D94" s="199"/>
      <c r="E94" s="303"/>
      <c r="F94" s="303"/>
    </row>
    <row r="95" spans="1:8" x14ac:dyDescent="0.25">
      <c r="A95" s="201"/>
      <c r="B95" s="202" t="s">
        <v>140</v>
      </c>
      <c r="C95" s="203"/>
      <c r="D95" s="204"/>
      <c r="E95" s="310">
        <f>SUM(E89:F93)</f>
        <v>0</v>
      </c>
      <c r="F95" s="310"/>
    </row>
    <row r="96" spans="1:8" x14ac:dyDescent="0.25">
      <c r="A96" s="201"/>
      <c r="B96" s="202" t="s">
        <v>114</v>
      </c>
      <c r="C96" s="203"/>
      <c r="D96" s="204"/>
      <c r="E96" s="310">
        <f>E95*0.25</f>
        <v>0</v>
      </c>
      <c r="F96" s="310"/>
    </row>
    <row r="97" spans="1:8" x14ac:dyDescent="0.25">
      <c r="A97" s="201"/>
      <c r="B97" s="205" t="s">
        <v>115</v>
      </c>
      <c r="C97" s="205"/>
      <c r="D97" s="204"/>
      <c r="E97" s="310">
        <f>E95+E96</f>
        <v>0</v>
      </c>
      <c r="F97" s="310"/>
    </row>
    <row r="98" spans="1:8" ht="16.5" x14ac:dyDescent="0.35">
      <c r="A98" s="131"/>
      <c r="B98" s="131"/>
      <c r="C98" s="131"/>
      <c r="D98" s="148"/>
      <c r="E98" s="131"/>
      <c r="F98" s="291"/>
    </row>
    <row r="99" spans="1:8" x14ac:dyDescent="0.25">
      <c r="A99" s="232" t="s">
        <v>116</v>
      </c>
      <c r="B99" s="233"/>
      <c r="C99" s="233"/>
      <c r="D99" s="233"/>
      <c r="E99" s="233"/>
      <c r="F99" s="233"/>
    </row>
    <row r="100" spans="1:8" x14ac:dyDescent="0.25">
      <c r="A100" s="206"/>
      <c r="B100" s="207"/>
      <c r="C100" s="207"/>
      <c r="D100" s="207"/>
      <c r="E100" s="207"/>
      <c r="F100" s="304"/>
    </row>
    <row r="101" spans="1:8" x14ac:dyDescent="0.25">
      <c r="A101" s="234" t="s">
        <v>71</v>
      </c>
      <c r="B101" s="235"/>
      <c r="C101" s="235"/>
      <c r="D101" s="235"/>
      <c r="E101" s="235"/>
      <c r="F101" s="235"/>
      <c r="G101" s="3"/>
      <c r="H101" s="3"/>
    </row>
    <row r="102" spans="1:8" x14ac:dyDescent="0.25">
      <c r="A102" s="230">
        <f>E97</f>
        <v>0</v>
      </c>
      <c r="B102" s="231"/>
      <c r="C102" s="231"/>
      <c r="D102" s="231"/>
      <c r="E102" s="231"/>
      <c r="F102" s="231"/>
      <c r="G102" s="3"/>
      <c r="H102" s="3"/>
    </row>
    <row r="103" spans="1:8" ht="16.5" x14ac:dyDescent="0.35">
      <c r="A103" s="131"/>
      <c r="B103" s="131"/>
      <c r="C103" s="131"/>
      <c r="D103" s="148"/>
      <c r="E103" s="131"/>
      <c r="F103" s="291"/>
    </row>
    <row r="104" spans="1:8" ht="16.5" x14ac:dyDescent="0.35">
      <c r="A104" s="131"/>
      <c r="B104" s="131" t="s">
        <v>157</v>
      </c>
      <c r="C104" s="131"/>
      <c r="D104" s="148" t="s">
        <v>117</v>
      </c>
      <c r="E104" s="131"/>
      <c r="F104" s="291"/>
    </row>
    <row r="105" spans="1:8" ht="16.5" x14ac:dyDescent="0.35">
      <c r="A105" s="131"/>
      <c r="B105" s="131"/>
      <c r="C105" s="131"/>
      <c r="D105" s="148" t="s">
        <v>118</v>
      </c>
      <c r="E105" s="131"/>
      <c r="F105" s="291"/>
    </row>
    <row r="195" ht="15" customHeight="1" x14ac:dyDescent="0.25"/>
    <row r="214" ht="15" customHeight="1" x14ac:dyDescent="0.25"/>
    <row r="216" ht="15" customHeight="1" x14ac:dyDescent="0.25"/>
  </sheetData>
  <mergeCells count="25">
    <mergeCell ref="B8:D8"/>
    <mergeCell ref="E8:F8"/>
    <mergeCell ref="B58:C58"/>
    <mergeCell ref="A1:F2"/>
    <mergeCell ref="A4:A5"/>
    <mergeCell ref="B4:B5"/>
    <mergeCell ref="C4:C5"/>
    <mergeCell ref="D4:D5"/>
    <mergeCell ref="E4:F4"/>
    <mergeCell ref="B73:C73"/>
    <mergeCell ref="E73:F73"/>
    <mergeCell ref="B79:C79"/>
    <mergeCell ref="E79:F79"/>
    <mergeCell ref="A86:F87"/>
    <mergeCell ref="B89:D89"/>
    <mergeCell ref="E89:F89"/>
    <mergeCell ref="E91:F91"/>
    <mergeCell ref="B93:C93"/>
    <mergeCell ref="E93:F93"/>
    <mergeCell ref="A102:F102"/>
    <mergeCell ref="E95:F95"/>
    <mergeCell ref="E96:F96"/>
    <mergeCell ref="E97:F97"/>
    <mergeCell ref="A99:F99"/>
    <mergeCell ref="A101:F101"/>
  </mergeCells>
  <pageMargins left="1.1811023622047245" right="0.39370078740157483" top="0.74803149606299213" bottom="0.74803149606299213" header="0.31496062992125984" footer="0.31496062992125984"/>
  <pageSetup paperSize="9" scale="82" orientation="portrait" r:id="rId1"/>
  <rowBreaks count="1" manualBreakCount="1">
    <brk id="5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2"/>
  <sheetViews>
    <sheetView tabSelected="1" view="pageBreakPreview" zoomScale="115" zoomScaleNormal="100" zoomScaleSheetLayoutView="115" workbookViewId="0">
      <selection activeCell="E31" sqref="E31:F33"/>
    </sheetView>
  </sheetViews>
  <sheetFormatPr defaultRowHeight="15" x14ac:dyDescent="0.25"/>
  <cols>
    <col min="1" max="1" width="5.28515625" style="75" customWidth="1"/>
    <col min="2" max="2" width="41.42578125" style="75" customWidth="1"/>
    <col min="3" max="3" width="6.42578125" style="75" customWidth="1"/>
    <col min="4" max="4" width="7.7109375" style="76" customWidth="1"/>
    <col min="5" max="5" width="11.85546875" style="75" customWidth="1"/>
    <col min="6" max="6" width="14.85546875" style="305" customWidth="1"/>
    <col min="7" max="7" width="15.7109375" customWidth="1"/>
  </cols>
  <sheetData>
    <row r="1" spans="1:8" ht="15" customHeight="1" x14ac:dyDescent="0.25">
      <c r="A1" s="251" t="s">
        <v>164</v>
      </c>
      <c r="B1" s="252"/>
      <c r="C1" s="252"/>
      <c r="D1" s="252"/>
      <c r="E1" s="252"/>
      <c r="F1" s="253"/>
      <c r="G1" s="74"/>
      <c r="H1" s="74"/>
    </row>
    <row r="2" spans="1:8" x14ac:dyDescent="0.25">
      <c r="A2" s="254"/>
      <c r="B2" s="255"/>
      <c r="C2" s="255"/>
      <c r="D2" s="255"/>
      <c r="E2" s="255"/>
      <c r="F2" s="256"/>
      <c r="G2" s="74"/>
      <c r="H2" s="74"/>
    </row>
    <row r="3" spans="1:8" ht="15.75" x14ac:dyDescent="0.3">
      <c r="A3" s="88"/>
      <c r="B3" s="89"/>
      <c r="C3" s="88"/>
      <c r="D3" s="90"/>
      <c r="E3" s="91"/>
      <c r="F3" s="283"/>
      <c r="G3" s="74"/>
      <c r="H3" s="74"/>
    </row>
    <row r="4" spans="1:8" x14ac:dyDescent="0.25">
      <c r="A4" s="257" t="s">
        <v>80</v>
      </c>
      <c r="B4" s="259" t="s">
        <v>81</v>
      </c>
      <c r="C4" s="261" t="s">
        <v>82</v>
      </c>
      <c r="D4" s="263" t="s">
        <v>4</v>
      </c>
      <c r="E4" s="265" t="s">
        <v>83</v>
      </c>
      <c r="F4" s="266"/>
      <c r="G4" s="74"/>
      <c r="H4" s="74"/>
    </row>
    <row r="5" spans="1:8" x14ac:dyDescent="0.25">
      <c r="A5" s="258"/>
      <c r="B5" s="260"/>
      <c r="C5" s="262"/>
      <c r="D5" s="264"/>
      <c r="E5" s="92" t="s">
        <v>84</v>
      </c>
      <c r="F5" s="284" t="s">
        <v>85</v>
      </c>
      <c r="G5" s="74"/>
      <c r="H5" s="74"/>
    </row>
    <row r="6" spans="1:8" ht="15.75" x14ac:dyDescent="0.3">
      <c r="A6" s="93"/>
      <c r="B6" s="93"/>
      <c r="C6" s="93"/>
      <c r="D6" s="94"/>
      <c r="E6" s="93"/>
      <c r="F6" s="285"/>
      <c r="G6" s="74"/>
      <c r="H6" s="74"/>
    </row>
    <row r="7" spans="1:8" ht="15.75" thickBot="1" x14ac:dyDescent="0.3">
      <c r="A7" s="95"/>
      <c r="B7" s="96"/>
      <c r="C7" s="97"/>
      <c r="D7" s="98"/>
      <c r="E7" s="99"/>
      <c r="F7" s="286"/>
      <c r="G7" s="74"/>
      <c r="H7" s="74"/>
    </row>
    <row r="8" spans="1:8" ht="16.5" thickBot="1" x14ac:dyDescent="0.3">
      <c r="A8" s="100" t="s">
        <v>7</v>
      </c>
      <c r="B8" s="236" t="s">
        <v>165</v>
      </c>
      <c r="C8" s="236"/>
      <c r="D8" s="236"/>
      <c r="E8" s="250"/>
      <c r="F8" s="238"/>
      <c r="G8" s="78"/>
      <c r="H8" s="77"/>
    </row>
    <row r="9" spans="1:8" x14ac:dyDescent="0.25">
      <c r="A9" s="101"/>
      <c r="B9" s="102"/>
      <c r="C9" s="103"/>
      <c r="D9" s="104"/>
      <c r="E9" s="104"/>
      <c r="F9" s="287"/>
      <c r="G9" s="74"/>
      <c r="H9" s="74"/>
    </row>
    <row r="10" spans="1:8" ht="30" x14ac:dyDescent="0.25">
      <c r="A10" s="101" t="s">
        <v>25</v>
      </c>
      <c r="B10" s="105" t="s">
        <v>166</v>
      </c>
      <c r="C10" s="103"/>
      <c r="D10" s="104"/>
      <c r="E10" s="104"/>
      <c r="F10" s="287"/>
      <c r="G10" s="74"/>
      <c r="H10" s="74"/>
    </row>
    <row r="11" spans="1:8" ht="16.5" x14ac:dyDescent="0.35">
      <c r="A11" s="106"/>
      <c r="B11" s="107"/>
      <c r="C11" s="106" t="s">
        <v>10</v>
      </c>
      <c r="D11" s="108">
        <v>13</v>
      </c>
      <c r="E11" s="109"/>
      <c r="F11" s="288">
        <f>D11*E11</f>
        <v>0</v>
      </c>
      <c r="G11" s="79"/>
      <c r="H11" s="79"/>
    </row>
    <row r="12" spans="1:8" x14ac:dyDescent="0.25">
      <c r="A12" s="101"/>
      <c r="B12" s="102"/>
      <c r="C12" s="103"/>
      <c r="D12" s="104"/>
      <c r="E12" s="110"/>
      <c r="F12" s="287"/>
      <c r="G12" s="74"/>
      <c r="H12" s="74"/>
    </row>
    <row r="13" spans="1:8" x14ac:dyDescent="0.25">
      <c r="A13" s="101" t="s">
        <v>8</v>
      </c>
      <c r="B13" s="105" t="s">
        <v>167</v>
      </c>
      <c r="C13" s="103"/>
      <c r="D13" s="104"/>
      <c r="E13" s="110"/>
      <c r="F13" s="287"/>
      <c r="G13" s="74"/>
      <c r="H13" s="74"/>
    </row>
    <row r="14" spans="1:8" x14ac:dyDescent="0.25">
      <c r="A14" s="101"/>
      <c r="B14" s="102"/>
      <c r="C14" s="103" t="s">
        <v>10</v>
      </c>
      <c r="D14" s="104">
        <v>15</v>
      </c>
      <c r="E14" s="110"/>
      <c r="F14" s="287">
        <f>D14*E14</f>
        <v>0</v>
      </c>
      <c r="G14" s="74"/>
      <c r="H14" s="74"/>
    </row>
    <row r="15" spans="1:8" x14ac:dyDescent="0.25">
      <c r="A15" s="101"/>
      <c r="B15" s="102"/>
      <c r="C15" s="103"/>
      <c r="D15" s="104"/>
      <c r="E15" s="110"/>
      <c r="F15" s="287"/>
      <c r="G15" s="74"/>
      <c r="H15" s="74"/>
    </row>
    <row r="16" spans="1:8" x14ac:dyDescent="0.25">
      <c r="A16" s="101" t="s">
        <v>9</v>
      </c>
      <c r="B16" s="105" t="s">
        <v>168</v>
      </c>
      <c r="C16" s="103"/>
      <c r="D16" s="104"/>
      <c r="E16" s="110"/>
      <c r="F16" s="287"/>
      <c r="G16" s="74"/>
      <c r="H16" s="74"/>
    </row>
    <row r="17" spans="1:8" x14ac:dyDescent="0.25">
      <c r="A17" s="101"/>
      <c r="B17" s="102"/>
      <c r="C17" s="103" t="s">
        <v>10</v>
      </c>
      <c r="D17" s="104">
        <v>13</v>
      </c>
      <c r="E17" s="110"/>
      <c r="F17" s="287">
        <f>D17*E17</f>
        <v>0</v>
      </c>
      <c r="G17" s="74"/>
      <c r="H17" s="74"/>
    </row>
    <row r="18" spans="1:8" ht="30" x14ac:dyDescent="0.35">
      <c r="A18" s="111" t="s">
        <v>11</v>
      </c>
      <c r="B18" s="112" t="s">
        <v>169</v>
      </c>
      <c r="C18" s="113"/>
      <c r="D18" s="113"/>
      <c r="E18" s="114"/>
      <c r="F18" s="289"/>
      <c r="G18" s="80"/>
      <c r="H18" s="115"/>
    </row>
    <row r="19" spans="1:8" ht="17.25" thickBot="1" x14ac:dyDescent="0.4">
      <c r="A19" s="111"/>
      <c r="B19" s="112"/>
      <c r="C19" s="116" t="s">
        <v>10</v>
      </c>
      <c r="D19" s="117">
        <v>15</v>
      </c>
      <c r="E19" s="114"/>
      <c r="F19" s="289">
        <f>E19*D19</f>
        <v>0</v>
      </c>
      <c r="G19" s="80"/>
      <c r="H19" s="115"/>
    </row>
    <row r="20" spans="1:8" ht="15.75" thickBot="1" x14ac:dyDescent="0.3">
      <c r="A20" s="100" t="s">
        <v>7</v>
      </c>
      <c r="B20" s="236" t="s">
        <v>171</v>
      </c>
      <c r="C20" s="236"/>
      <c r="D20" s="236"/>
      <c r="E20" s="237">
        <f>SUM(F11:F19)</f>
        <v>0</v>
      </c>
      <c r="F20" s="313"/>
      <c r="G20" s="187"/>
      <c r="H20" s="188"/>
    </row>
    <row r="21" spans="1:8" ht="16.5" x14ac:dyDescent="0.35">
      <c r="A21" s="131"/>
      <c r="B21" s="131"/>
      <c r="C21" s="131"/>
      <c r="D21" s="148"/>
      <c r="E21" s="131"/>
      <c r="F21" s="291"/>
    </row>
    <row r="22" spans="1:8" ht="16.5" x14ac:dyDescent="0.35">
      <c r="A22" s="131"/>
      <c r="B22" s="131"/>
      <c r="C22" s="131"/>
      <c r="D22" s="148"/>
      <c r="E22" s="131"/>
      <c r="F22" s="291"/>
    </row>
    <row r="23" spans="1:8" ht="16.5" x14ac:dyDescent="0.35">
      <c r="A23" s="131"/>
      <c r="B23" s="131"/>
      <c r="C23" s="131"/>
      <c r="D23" s="148"/>
      <c r="E23" s="131"/>
      <c r="F23" s="291"/>
    </row>
    <row r="24" spans="1:8" ht="16.5" x14ac:dyDescent="0.35">
      <c r="A24" s="131"/>
      <c r="B24" s="131"/>
      <c r="C24" s="131"/>
      <c r="D24" s="148"/>
      <c r="E24" s="131"/>
      <c r="F24" s="291"/>
    </row>
    <row r="25" spans="1:8" x14ac:dyDescent="0.25">
      <c r="A25" s="244" t="s">
        <v>170</v>
      </c>
      <c r="B25" s="245"/>
      <c r="C25" s="245"/>
      <c r="D25" s="245"/>
      <c r="E25" s="245"/>
      <c r="F25" s="246"/>
    </row>
    <row r="26" spans="1:8" x14ac:dyDescent="0.25">
      <c r="A26" s="247"/>
      <c r="B26" s="248"/>
      <c r="C26" s="248"/>
      <c r="D26" s="248"/>
      <c r="E26" s="248"/>
      <c r="F26" s="249"/>
    </row>
    <row r="27" spans="1:8" ht="15.75" thickBot="1" x14ac:dyDescent="0.3">
      <c r="A27" s="185"/>
      <c r="B27" s="185"/>
      <c r="C27" s="185"/>
      <c r="D27" s="186"/>
      <c r="E27" s="185"/>
      <c r="F27" s="301"/>
    </row>
    <row r="28" spans="1:8" ht="15.75" thickBot="1" x14ac:dyDescent="0.3">
      <c r="A28" s="100" t="s">
        <v>7</v>
      </c>
      <c r="B28" s="236" t="s">
        <v>165</v>
      </c>
      <c r="C28" s="236"/>
      <c r="D28" s="236"/>
      <c r="E28" s="237">
        <f>E20</f>
        <v>0</v>
      </c>
      <c r="F28" s="313"/>
      <c r="G28" s="187"/>
      <c r="H28" s="188"/>
    </row>
    <row r="29" spans="1:8" ht="15.75" x14ac:dyDescent="0.3">
      <c r="A29" s="189"/>
      <c r="B29" s="93"/>
      <c r="C29" s="190"/>
      <c r="D29" s="190"/>
      <c r="E29" s="191"/>
      <c r="F29" s="285"/>
      <c r="G29" s="167"/>
      <c r="H29" s="167"/>
    </row>
    <row r="30" spans="1:8" ht="16.5" x14ac:dyDescent="0.35">
      <c r="A30" s="107"/>
      <c r="B30" s="198"/>
      <c r="C30" s="106"/>
      <c r="D30" s="199"/>
      <c r="E30" s="200"/>
      <c r="F30" s="303"/>
    </row>
    <row r="31" spans="1:8" x14ac:dyDescent="0.25">
      <c r="A31" s="201"/>
      <c r="B31" s="202" t="s">
        <v>175</v>
      </c>
      <c r="C31" s="203"/>
      <c r="D31" s="204"/>
      <c r="E31" s="310">
        <f>SUM(E28:F29)</f>
        <v>0</v>
      </c>
      <c r="F31" s="310"/>
    </row>
    <row r="32" spans="1:8" x14ac:dyDescent="0.25">
      <c r="A32" s="201"/>
      <c r="B32" s="202" t="s">
        <v>114</v>
      </c>
      <c r="C32" s="203"/>
      <c r="D32" s="204"/>
      <c r="E32" s="310">
        <f>E31*0.25</f>
        <v>0</v>
      </c>
      <c r="F32" s="310"/>
    </row>
    <row r="33" spans="1:8" ht="30" x14ac:dyDescent="0.25">
      <c r="A33" s="201"/>
      <c r="B33" s="205" t="s">
        <v>176</v>
      </c>
      <c r="C33" s="205"/>
      <c r="D33" s="204"/>
      <c r="E33" s="310">
        <f>E31+E32</f>
        <v>0</v>
      </c>
      <c r="F33" s="310"/>
    </row>
    <row r="34" spans="1:8" ht="16.5" x14ac:dyDescent="0.35">
      <c r="A34" s="131"/>
      <c r="B34" s="131"/>
      <c r="C34" s="131"/>
      <c r="D34" s="148"/>
      <c r="E34" s="131"/>
      <c r="F34" s="291"/>
    </row>
    <row r="35" spans="1:8" x14ac:dyDescent="0.25">
      <c r="A35" s="232" t="s">
        <v>116</v>
      </c>
      <c r="B35" s="233"/>
      <c r="C35" s="233"/>
      <c r="D35" s="233"/>
      <c r="E35" s="233"/>
      <c r="F35" s="233"/>
    </row>
    <row r="36" spans="1:8" x14ac:dyDescent="0.25">
      <c r="A36" s="211"/>
      <c r="B36" s="212"/>
      <c r="C36" s="212"/>
      <c r="D36" s="212"/>
      <c r="E36" s="212"/>
      <c r="F36" s="304"/>
    </row>
    <row r="37" spans="1:8" x14ac:dyDescent="0.25">
      <c r="A37" s="234" t="s">
        <v>71</v>
      </c>
      <c r="B37" s="235"/>
      <c r="C37" s="235"/>
      <c r="D37" s="235"/>
      <c r="E37" s="235"/>
      <c r="F37" s="235"/>
      <c r="G37" s="3"/>
      <c r="H37" s="3"/>
    </row>
    <row r="38" spans="1:8" x14ac:dyDescent="0.25">
      <c r="A38" s="230">
        <f>E33</f>
        <v>0</v>
      </c>
      <c r="B38" s="231"/>
      <c r="C38" s="231"/>
      <c r="D38" s="231"/>
      <c r="E38" s="231"/>
      <c r="F38" s="231"/>
      <c r="G38" s="3"/>
      <c r="H38" s="3"/>
    </row>
    <row r="39" spans="1:8" ht="16.5" x14ac:dyDescent="0.35">
      <c r="A39" s="131"/>
      <c r="B39" s="131"/>
      <c r="C39" s="131"/>
      <c r="D39" s="148"/>
      <c r="E39" s="131"/>
      <c r="F39" s="291"/>
    </row>
    <row r="40" spans="1:8" ht="16.5" x14ac:dyDescent="0.35">
      <c r="A40" s="131"/>
      <c r="B40" s="131" t="s">
        <v>172</v>
      </c>
      <c r="C40" s="131"/>
      <c r="D40" s="148" t="s">
        <v>117</v>
      </c>
      <c r="E40" s="131"/>
      <c r="F40" s="291"/>
    </row>
    <row r="41" spans="1:8" ht="16.5" x14ac:dyDescent="0.35">
      <c r="A41" s="131"/>
      <c r="B41" s="131"/>
      <c r="C41" s="131"/>
      <c r="D41" s="148" t="s">
        <v>118</v>
      </c>
      <c r="E41" s="131"/>
      <c r="F41" s="291"/>
    </row>
    <row r="131" spans="4:8" s="75" customFormat="1" ht="15" customHeight="1" x14ac:dyDescent="0.25">
      <c r="D131" s="76"/>
      <c r="F131" s="305"/>
      <c r="G131"/>
      <c r="H131"/>
    </row>
    <row r="150" spans="4:8" s="75" customFormat="1" ht="15" customHeight="1" x14ac:dyDescent="0.25">
      <c r="D150" s="76"/>
      <c r="F150" s="305"/>
      <c r="G150"/>
      <c r="H150"/>
    </row>
    <row r="152" spans="4:8" s="75" customFormat="1" ht="15" customHeight="1" x14ac:dyDescent="0.25">
      <c r="D152" s="76"/>
      <c r="F152" s="305"/>
      <c r="G152"/>
      <c r="H152"/>
    </row>
  </sheetData>
  <mergeCells count="19">
    <mergeCell ref="B20:D20"/>
    <mergeCell ref="E20:F20"/>
    <mergeCell ref="E31:F31"/>
    <mergeCell ref="E32:F32"/>
    <mergeCell ref="E33:F33"/>
    <mergeCell ref="A35:F35"/>
    <mergeCell ref="A37:F37"/>
    <mergeCell ref="A38:F38"/>
    <mergeCell ref="A25:F26"/>
    <mergeCell ref="B28:D28"/>
    <mergeCell ref="E28:F28"/>
    <mergeCell ref="B8:D8"/>
    <mergeCell ref="E8:F8"/>
    <mergeCell ref="A1:F2"/>
    <mergeCell ref="A4:A5"/>
    <mergeCell ref="B4:B5"/>
    <mergeCell ref="C4:C5"/>
    <mergeCell ref="D4:D5"/>
    <mergeCell ref="E4:F4"/>
  </mergeCells>
  <pageMargins left="1.1811023622047245" right="0.39370078740157483" top="0.74803149606299213" bottom="0.7480314960629921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BreakPreview" zoomScale="115" zoomScaleNormal="100" zoomScaleSheetLayoutView="115" workbookViewId="0">
      <selection activeCell="F13" sqref="F13"/>
    </sheetView>
  </sheetViews>
  <sheetFormatPr defaultRowHeight="15" x14ac:dyDescent="0.25"/>
  <cols>
    <col min="1" max="1" width="6.85546875" customWidth="1"/>
    <col min="2" max="2" width="34.85546875" customWidth="1"/>
    <col min="5" max="5" width="11.5703125" bestFit="1" customWidth="1"/>
    <col min="6" max="6" width="18.7109375" bestFit="1" customWidth="1"/>
  </cols>
  <sheetData>
    <row r="1" spans="1:6" x14ac:dyDescent="0.25">
      <c r="A1" s="44"/>
      <c r="B1" s="275" t="s">
        <v>77</v>
      </c>
      <c r="C1" s="275"/>
      <c r="D1" s="275"/>
      <c r="E1" s="275"/>
      <c r="F1" s="275"/>
    </row>
    <row r="2" spans="1:6" x14ac:dyDescent="0.25">
      <c r="A2" s="44"/>
      <c r="B2" s="45"/>
      <c r="C2" s="46"/>
      <c r="D2" s="46"/>
      <c r="E2" s="47"/>
      <c r="F2" s="48"/>
    </row>
    <row r="3" spans="1:6" ht="15.75" thickBot="1" x14ac:dyDescent="0.3">
      <c r="A3" s="49" t="s">
        <v>7</v>
      </c>
      <c r="B3" s="267" t="s">
        <v>21</v>
      </c>
      <c r="C3" s="268"/>
      <c r="D3" s="268"/>
      <c r="E3" s="268"/>
      <c r="F3" s="50"/>
    </row>
    <row r="4" spans="1:6" x14ac:dyDescent="0.25">
      <c r="A4" s="51" t="s">
        <v>22</v>
      </c>
      <c r="B4" s="271" t="s">
        <v>23</v>
      </c>
      <c r="C4" s="272"/>
      <c r="D4" s="272"/>
      <c r="E4" s="272"/>
      <c r="F4" s="52">
        <f>'GRAĐEVINSKO OBRTNIČKI'!F12</f>
        <v>0</v>
      </c>
    </row>
    <row r="5" spans="1:6" x14ac:dyDescent="0.25">
      <c r="A5" s="53" t="s">
        <v>28</v>
      </c>
      <c r="B5" s="273" t="s">
        <v>29</v>
      </c>
      <c r="C5" s="274"/>
      <c r="D5" s="274"/>
      <c r="E5" s="274"/>
      <c r="F5" s="54">
        <f>'GRAĐEVINSKO OBRTNIČKI'!F18</f>
        <v>0</v>
      </c>
    </row>
    <row r="6" spans="1:6" x14ac:dyDescent="0.25">
      <c r="A6" s="53" t="s">
        <v>33</v>
      </c>
      <c r="B6" s="273" t="s">
        <v>34</v>
      </c>
      <c r="C6" s="274"/>
      <c r="D6" s="274"/>
      <c r="E6" s="274"/>
      <c r="F6" s="54">
        <f>'GRAĐEVINSKO OBRTNIČKI'!F25</f>
        <v>0</v>
      </c>
    </row>
    <row r="7" spans="1:6" x14ac:dyDescent="0.25">
      <c r="A7" s="53" t="s">
        <v>37</v>
      </c>
      <c r="B7" s="273" t="s">
        <v>38</v>
      </c>
      <c r="C7" s="274"/>
      <c r="D7" s="274"/>
      <c r="E7" s="274"/>
      <c r="F7" s="54">
        <f>'GRAĐEVINSKO OBRTNIČKI'!F30</f>
        <v>0</v>
      </c>
    </row>
    <row r="8" spans="1:6" ht="15.75" thickBot="1" x14ac:dyDescent="0.3">
      <c r="A8" s="49" t="s">
        <v>40</v>
      </c>
      <c r="B8" s="267" t="s">
        <v>41</v>
      </c>
      <c r="C8" s="268"/>
      <c r="D8" s="268"/>
      <c r="E8" s="268"/>
      <c r="F8" s="55">
        <f>'GRAĐEVINSKO OBRTNIČKI'!F35</f>
        <v>0</v>
      </c>
    </row>
    <row r="9" spans="1:6" ht="15.75" thickBot="1" x14ac:dyDescent="0.3">
      <c r="A9" s="56" t="s">
        <v>42</v>
      </c>
      <c r="B9" s="269" t="s">
        <v>45</v>
      </c>
      <c r="C9" s="270"/>
      <c r="D9" s="270"/>
      <c r="E9" s="270"/>
      <c r="F9" s="57"/>
    </row>
    <row r="10" spans="1:6" x14ac:dyDescent="0.25">
      <c r="A10" s="51" t="s">
        <v>58</v>
      </c>
      <c r="B10" s="271" t="s">
        <v>23</v>
      </c>
      <c r="C10" s="272"/>
      <c r="D10" s="272"/>
      <c r="E10" s="272"/>
      <c r="F10" s="52">
        <f>'GRAĐEVINSKO OBRTNIČKI'!F105</f>
        <v>0</v>
      </c>
    </row>
    <row r="11" spans="1:6" x14ac:dyDescent="0.25">
      <c r="A11" s="53" t="s">
        <v>59</v>
      </c>
      <c r="B11" s="273" t="s">
        <v>41</v>
      </c>
      <c r="C11" s="274"/>
      <c r="D11" s="274"/>
      <c r="E11" s="274"/>
      <c r="F11" s="54">
        <f>'GRAĐEVINSKO OBRTNIČKI'!F52</f>
        <v>0</v>
      </c>
    </row>
    <row r="12" spans="1:6" x14ac:dyDescent="0.25">
      <c r="A12" s="53" t="s">
        <v>60</v>
      </c>
      <c r="B12" s="273" t="s">
        <v>38</v>
      </c>
      <c r="C12" s="274"/>
      <c r="D12" s="274"/>
      <c r="E12" s="274"/>
      <c r="F12" s="54">
        <f>'GRAĐEVINSKO OBRTNIČKI'!F107</f>
        <v>0</v>
      </c>
    </row>
    <row r="13" spans="1:6" ht="15.75" thickBot="1" x14ac:dyDescent="0.3">
      <c r="A13" s="53" t="s">
        <v>141</v>
      </c>
      <c r="B13" s="273" t="s">
        <v>61</v>
      </c>
      <c r="C13" s="274"/>
      <c r="D13" s="274"/>
      <c r="E13" s="274"/>
      <c r="F13" s="54">
        <f>'GRAĐEVINSKO OBRTNIČKI'!F58</f>
        <v>0</v>
      </c>
    </row>
    <row r="14" spans="1:6" ht="15.75" thickBot="1" x14ac:dyDescent="0.3">
      <c r="A14" s="56" t="s">
        <v>46</v>
      </c>
      <c r="B14" s="269" t="s">
        <v>17</v>
      </c>
      <c r="C14" s="270"/>
      <c r="D14" s="270"/>
      <c r="E14" s="270"/>
      <c r="F14" s="57">
        <f>'GRAĐEVINSKO OBRTNIČKI'!F78</f>
        <v>0</v>
      </c>
    </row>
    <row r="15" spans="1:6" ht="15.75" thickBot="1" x14ac:dyDescent="0.3">
      <c r="A15" s="56" t="s">
        <v>49</v>
      </c>
      <c r="B15" s="269" t="s">
        <v>158</v>
      </c>
      <c r="C15" s="270"/>
      <c r="D15" s="270"/>
      <c r="E15" s="270"/>
      <c r="F15" s="57">
        <f>'GRAĐEVINSKO OBRTNIČKI'!F110</f>
        <v>0</v>
      </c>
    </row>
    <row r="16" spans="1:6" ht="15.75" thickBot="1" x14ac:dyDescent="0.3">
      <c r="A16" s="56" t="s">
        <v>78</v>
      </c>
      <c r="B16" s="269" t="s">
        <v>67</v>
      </c>
      <c r="C16" s="270"/>
      <c r="D16" s="270"/>
      <c r="E16" s="270"/>
      <c r="F16" s="57">
        <f>'GRAĐEVINSKO OBRTNIČKI'!F111</f>
        <v>0</v>
      </c>
    </row>
    <row r="17" spans="1:6" ht="15.75" thickBot="1" x14ac:dyDescent="0.3">
      <c r="A17" s="56" t="s">
        <v>109</v>
      </c>
      <c r="B17" s="269" t="s">
        <v>119</v>
      </c>
      <c r="C17" s="270"/>
      <c r="D17" s="270"/>
      <c r="E17" s="270"/>
      <c r="F17" s="83">
        <f>STROJARSKI!E95</f>
        <v>0</v>
      </c>
    </row>
    <row r="18" spans="1:6" ht="15.75" thickBot="1" x14ac:dyDescent="0.3">
      <c r="A18" s="56" t="s">
        <v>174</v>
      </c>
      <c r="B18" s="269" t="s">
        <v>173</v>
      </c>
      <c r="C18" s="270"/>
      <c r="D18" s="270"/>
      <c r="E18" s="270"/>
      <c r="F18" s="83">
        <f>ELEKTRO!E31</f>
        <v>0</v>
      </c>
    </row>
    <row r="19" spans="1:6" x14ac:dyDescent="0.25">
      <c r="A19" s="58"/>
      <c r="B19" s="59" t="s">
        <v>27</v>
      </c>
      <c r="C19" s="60"/>
      <c r="D19" s="60"/>
      <c r="E19" s="60"/>
      <c r="F19" s="52">
        <f>SUM(F4:F18)</f>
        <v>0</v>
      </c>
    </row>
    <row r="20" spans="1:6" ht="15.75" thickBot="1" x14ac:dyDescent="0.3">
      <c r="A20" s="61"/>
      <c r="B20" s="62" t="s">
        <v>19</v>
      </c>
      <c r="C20" s="63"/>
      <c r="D20" s="63"/>
      <c r="E20" s="64"/>
      <c r="F20" s="55">
        <f>(SUM(F4:F17))*0.25</f>
        <v>0</v>
      </c>
    </row>
    <row r="21" spans="1:6" x14ac:dyDescent="0.25">
      <c r="A21" s="65"/>
      <c r="B21" s="59" t="s">
        <v>20</v>
      </c>
      <c r="C21" s="66"/>
      <c r="D21" s="66"/>
      <c r="E21" s="67"/>
      <c r="F21" s="68">
        <f>F20+F19</f>
        <v>0</v>
      </c>
    </row>
    <row r="22" spans="1:6" x14ac:dyDescent="0.25">
      <c r="A22" s="69"/>
      <c r="B22" s="70"/>
      <c r="C22" s="71"/>
      <c r="D22" s="71"/>
      <c r="E22" s="72"/>
      <c r="F22" s="73"/>
    </row>
  </sheetData>
  <mergeCells count="17">
    <mergeCell ref="B18:E18"/>
    <mergeCell ref="B16:E16"/>
    <mergeCell ref="B12:E12"/>
    <mergeCell ref="B7:E7"/>
    <mergeCell ref="B1:F1"/>
    <mergeCell ref="B3:E3"/>
    <mergeCell ref="B4:E4"/>
    <mergeCell ref="B5:E5"/>
    <mergeCell ref="B6:E6"/>
    <mergeCell ref="B8:E8"/>
    <mergeCell ref="B9:E9"/>
    <mergeCell ref="B14:E14"/>
    <mergeCell ref="B17:E17"/>
    <mergeCell ref="B10:E10"/>
    <mergeCell ref="B13:E13"/>
    <mergeCell ref="B11:E11"/>
    <mergeCell ref="B15:E15"/>
  </mergeCell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3</vt:i4>
      </vt:variant>
    </vt:vector>
  </HeadingPairs>
  <TitlesOfParts>
    <vt:vector size="7" baseType="lpstr">
      <vt:lpstr>GRAĐEVINSKO OBRTNIČKI</vt:lpstr>
      <vt:lpstr>STROJARSKI</vt:lpstr>
      <vt:lpstr>ELEKTRO</vt:lpstr>
      <vt:lpstr>REKAPITULACIJA</vt:lpstr>
      <vt:lpstr>ELEKTRO!Podrucje_ispisa</vt:lpstr>
      <vt:lpstr>'GRAĐEVINSKO OBRTNIČKI'!Podrucje_ispisa</vt:lpstr>
      <vt:lpstr>STROJARSKI!Podrucje_ispisa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dc:creator>
  <cp:lastModifiedBy>darko</cp:lastModifiedBy>
  <cp:lastPrinted>2016-07-04T10:16:55Z</cp:lastPrinted>
  <dcterms:created xsi:type="dcterms:W3CDTF">2014-04-16T09:46:12Z</dcterms:created>
  <dcterms:modified xsi:type="dcterms:W3CDTF">2016-07-04T10:17:02Z</dcterms:modified>
</cp:coreProperties>
</file>