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21." sheetId="1" r:id="rId1"/>
  </sheets>
  <definedNames>
    <definedName name="Excel_BuiltIn__FilterDatabase_1">'2021.'!$A$85:$F$126</definedName>
  </definedNames>
  <calcPr fullCalcOnLoad="1"/>
</workbook>
</file>

<file path=xl/sharedStrings.xml><?xml version="1.0" encoding="utf-8"?>
<sst xmlns="http://schemas.openxmlformats.org/spreadsheetml/2006/main" count="730" uniqueCount="504">
  <si>
    <t xml:space="preserve">                                  PRORAČUNA OPĆINE SIKIREVCI ZA 2022. GODINU</t>
  </si>
  <si>
    <t xml:space="preserve">                                       I PROJEKCIJE ZA 2023. I 2024. GODINU</t>
  </si>
  <si>
    <t>I. OPĆI DIO</t>
  </si>
  <si>
    <t>Proračun Općine Sikirevci za 2022. godinu (u daljnjem tekstu: Proračun) i projekcije za 2023. i 2024. godinu sastoji se od:</t>
  </si>
  <si>
    <t xml:space="preserve">   PLAN </t>
  </si>
  <si>
    <t>PROJEKCIJA</t>
  </si>
  <si>
    <t>2022.</t>
  </si>
  <si>
    <t>2023.</t>
  </si>
  <si>
    <t>2024.</t>
  </si>
  <si>
    <t xml:space="preserve">          A)  RAČUNA PRIHODA I RASHODA</t>
  </si>
  <si>
    <t xml:space="preserve">                PRIHODI  POSLOVANJA                                                                   </t>
  </si>
  <si>
    <t xml:space="preserve">                PRIHODI OD PRODAJE NEFINANCIJSKE IMOVINE                    </t>
  </si>
  <si>
    <t>UKUPNO PRIHODI</t>
  </si>
  <si>
    <t xml:space="preserve">              RASHODI  POSLOVANJA                                                                </t>
  </si>
  <si>
    <t xml:space="preserve">             RASHODI ZA NABAVU NEFINANCIJSKE IMOVINE                                      </t>
  </si>
  <si>
    <t>UKUPNO RASHODI</t>
  </si>
  <si>
    <t xml:space="preserve">                RAZLIKA                                                                                                        </t>
  </si>
  <si>
    <t xml:space="preserve">          B) RAČUNA FINANCIRANJA</t>
  </si>
  <si>
    <t xml:space="preserve">                PRIMICI OD FINANCIJSKE IMOVINE I ZADUŽIVANJA                      </t>
  </si>
  <si>
    <t xml:space="preserve">                IZDACI ZA FINANCIJSKU IMOVINU I OTPLATE ZAJMOVA             </t>
  </si>
  <si>
    <t xml:space="preserve">                NETO ZADUŽIVANJE/FINANCIRANJE                                                       </t>
  </si>
  <si>
    <t>C) RASPOLOŽIVA SREDSTVA IZ PRIJAŠNJIH GODINA</t>
  </si>
  <si>
    <t xml:space="preserve">                RAZLIKA   (A+/-B+/-C)</t>
  </si>
  <si>
    <t xml:space="preserve">          Prihodi i  primici ,  te rashodi i  izdaci po ekonomskoj klasifikaciji utvrđuju se u Računu prihoda i rashoda i Računu financiranja u Proračunu za 2022.god.  i projekcijama za 2023. i 2024. godinu, kako slijedi:</t>
  </si>
  <si>
    <t>A) RAČUN PRIHODA I RASHODA</t>
  </si>
  <si>
    <t xml:space="preserve">  PRIHODI</t>
  </si>
  <si>
    <t>R</t>
  </si>
  <si>
    <t>S</t>
  </si>
  <si>
    <t>P</t>
  </si>
  <si>
    <t>IF</t>
  </si>
  <si>
    <t>O</t>
  </si>
  <si>
    <t>NAZIV</t>
  </si>
  <si>
    <t>PLAN 2022.</t>
  </si>
  <si>
    <t>Projekcija 2023.</t>
  </si>
  <si>
    <t>Projekcija 2024.</t>
  </si>
  <si>
    <t>PRIHODI</t>
  </si>
  <si>
    <t>Prihodi od poreza</t>
  </si>
  <si>
    <t>Porez i prirez na dohodak</t>
  </si>
  <si>
    <t>Porezi na imovinu</t>
  </si>
  <si>
    <t>Porez na promet nekretnina</t>
  </si>
  <si>
    <t xml:space="preserve">Porezi na robu i usluge </t>
  </si>
  <si>
    <t>Porez na potrošnju alkoh.i bezalkh.pića</t>
  </si>
  <si>
    <t>Porez na tvrtku odnosno naziv tvrtke</t>
  </si>
  <si>
    <t>Pomoći iz inozemstva i od subjekata unutar općeg proračuna</t>
  </si>
  <si>
    <t>Pomoći  proračunu iz drugih proračuna (država, županija)</t>
  </si>
  <si>
    <t>Tekući pomoći iz državnog proračuna- kompenzacijske mjere</t>
  </si>
  <si>
    <t>Tekuće pomoći iz županijskog proračuna (ogrijev,,mala škola,)</t>
  </si>
  <si>
    <t>Kapitalne pomoći iz državnog proračuna -Fond za zaštitu okoliša</t>
  </si>
  <si>
    <t>Kapitalne pomoći iz županijskog proračuna</t>
  </si>
  <si>
    <t xml:space="preserve">Kapitalne pomoći iz državnog proračuna </t>
  </si>
  <si>
    <t>Kapitalne pomoći – Hrvatske vode (opločavanje kanala)</t>
  </si>
  <si>
    <t>Pomoći od izvanproračunskih korisnika (HZZ, Agencije i drugi korisnici)</t>
  </si>
  <si>
    <t>Pomoći HZZ program Javni radovi</t>
  </si>
  <si>
    <t>Pomoći temeljem EU sredstava</t>
  </si>
  <si>
    <t xml:space="preserve">Pomoći temeljem EU sredstava ZAŽELI, </t>
  </si>
  <si>
    <t>Pomoći temeljem EU sredstava  LAG</t>
  </si>
  <si>
    <t>Prihodi od imovine</t>
  </si>
  <si>
    <t>Prihodi od financijske imovine</t>
  </si>
  <si>
    <t>Prihodi od kamata poslovanje banaka</t>
  </si>
  <si>
    <t>Prihodi od nefinancijske imovine</t>
  </si>
  <si>
    <t>Naknada za koncesije odvoz smeća</t>
  </si>
  <si>
    <t>Naknada za koncesije odvoz dimnjačarski poslovi</t>
  </si>
  <si>
    <t>Prihod od zakupa polj.zemljišta u vlasništvu RH</t>
  </si>
  <si>
    <t>Prihod od zakupa polj.zemljišta u vlasništvu općine</t>
  </si>
  <si>
    <t>Prihod od iznamljivanje javnih površina(štandovi)</t>
  </si>
  <si>
    <t>Prihod od zakupa poslovnih prostora</t>
  </si>
  <si>
    <t>Naknade za pravo služnosti T-com</t>
  </si>
  <si>
    <t>Prihod od naknade za zadržavanje nezakonito izgrađenih zgrada</t>
  </si>
  <si>
    <t>Prihodi od administrativnih pristojbi i po posebnim propisima</t>
  </si>
  <si>
    <t>Administrativne (upravne) pristojbe</t>
  </si>
  <si>
    <t>Državne upravne pristojbe</t>
  </si>
  <si>
    <t>Prihod od prenamjene polj.zemljišta u građevinsko zemljište</t>
  </si>
  <si>
    <t>Prihodi po posebnim propisima</t>
  </si>
  <si>
    <t xml:space="preserve">Vodni doprinos </t>
  </si>
  <si>
    <t>Povrati u proračun krive uplate</t>
  </si>
  <si>
    <t>Prihodi od otkupa grobnih mjesta</t>
  </si>
  <si>
    <t>Godišnja grobna naknada</t>
  </si>
  <si>
    <t>Komunalni doprinosi i naknade</t>
  </si>
  <si>
    <t xml:space="preserve">Komunalni doprinosi </t>
  </si>
  <si>
    <t>Komunalna naknada</t>
  </si>
  <si>
    <t>Prihodi od prodaje proizvoda i robe te pruženih usluga</t>
  </si>
  <si>
    <t>Prihodi od pruženih usluga</t>
  </si>
  <si>
    <t>Prihod od prodaje nefininancijske imovine</t>
  </si>
  <si>
    <t>Prihodi od prodaje neproizvedene dugotrajne imovine</t>
  </si>
  <si>
    <t>Prihodi od prodaje građevinski placeva</t>
  </si>
  <si>
    <t>Prihod od prodaje proizvedene dugotrajne imovine</t>
  </si>
  <si>
    <t>Prihodi od prodaje građevinskih objekata( stanovi)</t>
  </si>
  <si>
    <t xml:space="preserve">UKUPNI PRIHODI </t>
  </si>
  <si>
    <t xml:space="preserve">           RASHODI</t>
  </si>
  <si>
    <t xml:space="preserve">RASHODI </t>
  </si>
  <si>
    <t>Rashodi za zaposlene</t>
  </si>
  <si>
    <t>Plaće STALNI</t>
  </si>
  <si>
    <t>Plaće -JAVNI RADOVI</t>
  </si>
  <si>
    <t>Plaće program ZAŽELI</t>
  </si>
  <si>
    <t>Ostali rashodi za zaposlene  STALNI</t>
  </si>
  <si>
    <t>Ostali rashodi za zaposlene JAVNI RADOVI</t>
  </si>
  <si>
    <t>Ostali rashodi za zaposlene PROGRAM ZAŽELI</t>
  </si>
  <si>
    <t>Doprinosi na plaće STALNI</t>
  </si>
  <si>
    <t>Doprinosi na plaće JAVNI RADOVI</t>
  </si>
  <si>
    <t>Doprinosi na plaće  PROGRAM ZAŽELI</t>
  </si>
  <si>
    <t>Materijalni rashodi</t>
  </si>
  <si>
    <t>Naknade troškova zaposlenima</t>
  </si>
  <si>
    <t>Rashodi za materijal i energiju</t>
  </si>
  <si>
    <t>11,41,9</t>
  </si>
  <si>
    <t>Rashodi za usluge</t>
  </si>
  <si>
    <t>Naknade troškova osobama izvan radnog odnosa</t>
  </si>
  <si>
    <t>Ostali nespomenuti rashodi posl.</t>
  </si>
  <si>
    <t xml:space="preserve">Financijski rashodi </t>
  </si>
  <si>
    <t>Kamate za primljene zajmove -leasing</t>
  </si>
  <si>
    <t>Ostali financijski rashodi</t>
  </si>
  <si>
    <t>Subvencije</t>
  </si>
  <si>
    <t xml:space="preserve">Subvencije </t>
  </si>
  <si>
    <t>Pomoći dane u inozemstvo i unutar opće države</t>
  </si>
  <si>
    <t>Pomoći unutar opće države</t>
  </si>
  <si>
    <t>Naknade građ. i kuć. iz proračuna</t>
  </si>
  <si>
    <t>Naknade građanima i kuć. iz proračuna</t>
  </si>
  <si>
    <t>Donacije i ostali rashodi</t>
  </si>
  <si>
    <t>Tekuće donacije</t>
  </si>
  <si>
    <t>Kapitalne donacije</t>
  </si>
  <si>
    <t>RASHODI (za nabavu nefinancijske imovine)</t>
  </si>
  <si>
    <t>Rashodi za nabavu nepr. imovine</t>
  </si>
  <si>
    <t>Materijalna imovina</t>
  </si>
  <si>
    <t>Rashodi za nabavu pr. dug. imovine</t>
  </si>
  <si>
    <t>11,41,52,53,9</t>
  </si>
  <si>
    <t>Građevinski objekti</t>
  </si>
  <si>
    <t>Postrojenja i oprema</t>
  </si>
  <si>
    <t>Prijevozna sredstva</t>
  </si>
  <si>
    <t xml:space="preserve">Nematerijalna proizvedena  imovina </t>
  </si>
  <si>
    <t>Rashodi za dodatna ulaganja na nefinancijskoj imovini</t>
  </si>
  <si>
    <t>11,52,9</t>
  </si>
  <si>
    <t>Dodatna ulaganja na građevinskim objektima</t>
  </si>
  <si>
    <t>UKUPNI RASHODI    3+4</t>
  </si>
  <si>
    <t xml:space="preserve">    B) RAČUN FINANCIRANJA</t>
  </si>
  <si>
    <t>PLAN 2021</t>
  </si>
  <si>
    <t>Projekcija 2022.</t>
  </si>
  <si>
    <t>PRIMICI OD FINANCIJSKE IMOVINE I ZADUŽIVANJA</t>
  </si>
  <si>
    <t>Primici od zaduživanja</t>
  </si>
  <si>
    <t>O8</t>
  </si>
  <si>
    <t>Primljeni zajmovi od banaka i ostalih financijskih institucija u javnom sektoru</t>
  </si>
  <si>
    <t>UKUPNI PRIMICI</t>
  </si>
  <si>
    <t>IZDACI ZA FINANCIJSKU IMOVINU I OTPLATE ZAJMOVA</t>
  </si>
  <si>
    <t>Izdaci za otplatu glavnice primljenih zajmova</t>
  </si>
  <si>
    <t>Otplata glavnice primljenih zajmova od banaka i ostalih financijskih institucija u javnom sektoru</t>
  </si>
  <si>
    <t>UKUPNI IZDACI</t>
  </si>
  <si>
    <t>UKUPNO RASHODI I IZDACI    3+4+5</t>
  </si>
  <si>
    <t>II. POSEBNI DIO</t>
  </si>
  <si>
    <r>
      <t xml:space="preserve">      </t>
    </r>
    <r>
      <rPr>
        <sz val="10"/>
        <rFont val="Arial"/>
        <family val="2"/>
      </rPr>
      <t xml:space="preserve">Ukupni rashodi i izdaci u svoti 13.224.100,00 kuna iskazani u Proračunu, raspoređuju se po nositeljima, korisnicima, i podrobnim namjenama u </t>
    </r>
  </si>
  <si>
    <t>Posebnom dijelu Proračuna kako slijedi:</t>
  </si>
  <si>
    <t>RASHODI/IZDACI PO NOSITELJIMA I KORISNICIMA</t>
  </si>
  <si>
    <t>LOKACIJSKA KLASIFIKACIJA: BRODSKO-POSAVSKA ŽUPANIJA – 570  OPĆINA SIKIREVCI</t>
  </si>
  <si>
    <t>PROGRAM  1001 PREDSTAVNIČKA TIJELA</t>
  </si>
  <si>
    <t>Funkcijska klasifikacija: 0111 -Izvršna i zakonodavna tijela</t>
  </si>
  <si>
    <t>Izvor financiranja: 01 – OPĆI PRIHODI I PRIMICI</t>
  </si>
  <si>
    <t>IF,R</t>
  </si>
  <si>
    <t>Aktivnost A1001-01 Djelatnost općinskog vijeća</t>
  </si>
  <si>
    <t>RASHODI</t>
  </si>
  <si>
    <t>O1</t>
  </si>
  <si>
    <t>Rad predstavničkih tijela( po odluci za soc.pomoć)</t>
  </si>
  <si>
    <t xml:space="preserve"> RASHODI</t>
  </si>
  <si>
    <t xml:space="preserve">Materijalni rashodi </t>
  </si>
  <si>
    <t>Redovno godišnje financiranje rada političkih stranaka i članova Općinskog vijeća nezavisnih vijećnika  sa liste grupe birača</t>
  </si>
  <si>
    <t>Provedba Izbora za MO</t>
  </si>
  <si>
    <t>Rashodi obilježavanja DAN OPĆINE</t>
  </si>
  <si>
    <t xml:space="preserve">PROGRAM 1002  URED NAČELNIKA I JEDINSTVENI UPRAVNI ODJEL </t>
  </si>
  <si>
    <t>Aktivnost A1002-01 Djelatnost  ured načelnika</t>
  </si>
  <si>
    <t>Rashodi Tisak OPĆINSKE NOVINE</t>
  </si>
  <si>
    <t>Rashodi obilježavanja DAN DIJASPORE</t>
  </si>
  <si>
    <t>Rashodi obilježavanja LJETO U SIKIREVCIMA</t>
  </si>
  <si>
    <t>Rashodi za međuopć.,međužup.i međudrž.suradnju</t>
  </si>
  <si>
    <t>Novogodišnji domjenak</t>
  </si>
  <si>
    <t>Prigodni pokloni povodom novogodišnji praznika</t>
  </si>
  <si>
    <t>Rashodi za prigodne poklone djeci općine povodom Sv.Nikole</t>
  </si>
  <si>
    <t>Rashodi za novogodišnje ukrašavanje oba naselja</t>
  </si>
  <si>
    <t>Rashodi organizacije ADVENTA</t>
  </si>
  <si>
    <t>Funkcijska klasifikacija: 0131 -OPĆE USLUGE VEZANE ZA SLUŽBENIKE</t>
  </si>
  <si>
    <t>Aktivnost A1002-02: rashodi općinske uprave</t>
  </si>
  <si>
    <t>Bruto I plaće zaposlenih</t>
  </si>
  <si>
    <t>Plaće( neto + dop.MIO+porez DH)načelnik,pročelnik, referent,komunalni redar i radnika</t>
  </si>
  <si>
    <t>Ostali rashodi</t>
  </si>
  <si>
    <t>Ostali rashodi za zaposlene</t>
  </si>
  <si>
    <t xml:space="preserve">Doprinosi na plaće </t>
  </si>
  <si>
    <t>Doprinosi na plaće zadravstveno</t>
  </si>
  <si>
    <t>Seminari,simpozij i savjetovanja</t>
  </si>
  <si>
    <t>Naknada za korištenje vl.autom.u službene svrhe</t>
  </si>
  <si>
    <t>Funkcijska klasifikacija: 0432,0435 -Nafta i prirodni plin,električna energija</t>
  </si>
  <si>
    <t>Rashodi za utrošak uredskoga materijala i literature</t>
  </si>
  <si>
    <t>Rashodi za materijal za čišćenje i higijenske potrebe općinske zgrade</t>
  </si>
  <si>
    <t>Utrošak elek.energije nova općinska zgrada</t>
  </si>
  <si>
    <t xml:space="preserve">Utrošak elek.energije ,objekt igraonica </t>
  </si>
  <si>
    <t>Utrošak elek.energije stara općinska zgrada</t>
  </si>
  <si>
    <t>Utrošak elek.energije športski objekti</t>
  </si>
  <si>
    <t xml:space="preserve">Utrošak elek.energije park šetnica </t>
  </si>
  <si>
    <t>Utrošak elek.energije kamera za mjerenje brzine prometa</t>
  </si>
  <si>
    <t>Utrošak elek.energije dom Jaruge i groblje Jaruge</t>
  </si>
  <si>
    <t>Utrošak za plin-grijanje zgrada općine</t>
  </si>
  <si>
    <t>Sitan inventar</t>
  </si>
  <si>
    <t>Funkcijska klasifikacija: 0460 -Komunikacija</t>
  </si>
  <si>
    <t>Rashodi za usluge telefona,telefaxa, internet</t>
  </si>
  <si>
    <t>Rashodi za ENC</t>
  </si>
  <si>
    <t>Rashodi za usluge poštarine, pismena i prijemni knjiga</t>
  </si>
  <si>
    <t>Usluge tekuće i investicijski održavanja strojeva,opreme,plinskoga spremnika i sl.</t>
  </si>
  <si>
    <t>Usluge objave javnih natječaja</t>
  </si>
  <si>
    <t>Promidžbeni materijal</t>
  </si>
  <si>
    <t>Ostale usluge informiranja-TISAK ODLUKA SLUŽBENI VJESNIK-DIOZIT</t>
  </si>
  <si>
    <t>Ostale usluge informiranja-po ugovoru LASICA</t>
  </si>
  <si>
    <t>Obveze prevetnivni zdrav.pregledi zaposlenika</t>
  </si>
  <si>
    <t>Usluge odvjetnika i pravnog savjetovanja</t>
  </si>
  <si>
    <t>Znanstveno istraživačke usluge( izrada programa, strategija)</t>
  </si>
  <si>
    <t>Usluge provedbe postupka natječaja-javna nabava</t>
  </si>
  <si>
    <t>Usluge ažuriranja općinske web stranice.</t>
  </si>
  <si>
    <t>Usluge ažuriranja NUV+GIS</t>
  </si>
  <si>
    <t>Usluge ažuriranja općinske komunalni programi, imovine</t>
  </si>
  <si>
    <t>Grafičke i tiskarske usluge knjiga</t>
  </si>
  <si>
    <t>Usluge pri registraciji prijevoznih sredstava</t>
  </si>
  <si>
    <t xml:space="preserve">Ostale usluge i naknade( HRT preplata, najam pl. spremnika,PU naplata 5% </t>
  </si>
  <si>
    <t>Naplata 1% prihoda od poreza na DH -fiskalno izravnanje</t>
  </si>
  <si>
    <t>Naplata HP -sufinanciranje troškova poštanske naknade</t>
  </si>
  <si>
    <t>o5</t>
  </si>
  <si>
    <t>Naknada troškova osobama izvan radnog odnosa</t>
  </si>
  <si>
    <t>Naknade troškova osobama izvan radnog odnosa-stručno osposobljavanje</t>
  </si>
  <si>
    <t>Ostali nespomenuti rashodi poslovanja</t>
  </si>
  <si>
    <t>Premije osiguranja prijevoznih sredstava</t>
  </si>
  <si>
    <t>Reprezentacija</t>
  </si>
  <si>
    <t>Tuzemne članarine</t>
  </si>
  <si>
    <t>Javnobilježničke pristojbe</t>
  </si>
  <si>
    <t>Rashodi za nabavu zastava,groba,javna priznanja</t>
  </si>
  <si>
    <t>Financijski rashodi</t>
  </si>
  <si>
    <t>Usluge banaka</t>
  </si>
  <si>
    <t>Naknada po Rješenju ostavine-troškovi nasljeđivanja</t>
  </si>
  <si>
    <t>Usluge FINE</t>
  </si>
  <si>
    <t>Pomoći unutar općeg proračuna</t>
  </si>
  <si>
    <t>BPŽ široko pojasni internet-po sporazumu</t>
  </si>
  <si>
    <t>Provedba ravnopravnosti spolova</t>
  </si>
  <si>
    <t>Jednokrat.naknada povodom Božić.praz.umirovljenicima</t>
  </si>
  <si>
    <t>Povrat sredstava (krive uplate,)</t>
  </si>
  <si>
    <t>Kapitalni  K1002-03:Ulaganje u računalne programe za potrebe rada  JUO-a</t>
  </si>
  <si>
    <t>Rashodi za nabavu nefinancijske imovine</t>
  </si>
  <si>
    <t>Rashodi za nabavu dugotrajne imovine</t>
  </si>
  <si>
    <t>Ulaganje u računalne programe</t>
  </si>
  <si>
    <t xml:space="preserve">                                          PROGRAM 1003: ORGANIZACIJA I PROVOĐENJE ZAŠTITE I SPAŠAVANJA</t>
  </si>
  <si>
    <t>Funkcijska klasifikacija: 0320 – USLUGE PROTUPOŽARNE ZAŠTITE</t>
  </si>
  <si>
    <t>Izvori financiranja: 11 - Opći prihodi i primici</t>
  </si>
  <si>
    <t>Aktivnost A1003-01: VATROGASTVO</t>
  </si>
  <si>
    <t>Utrošak elek.energije DVD Jaruge Sikirevci</t>
  </si>
  <si>
    <t>Službena,radna i zaštitna odjeća</t>
  </si>
  <si>
    <t>Tekuće donacije u novcu VZO Sikirevci</t>
  </si>
  <si>
    <t>Naknade vatrogascima za intervencije u požaru</t>
  </si>
  <si>
    <t>Funkcijska klasifikacija: 0220 -CIVILNA OBRANA</t>
  </si>
  <si>
    <t>Aktivnost A1003-02: CIVILNA ZAŠTITA</t>
  </si>
  <si>
    <t>Stručna literatura</t>
  </si>
  <si>
    <t>Materijal i tehnička oprema operativnih snaga(odore,veza,zaštitna oprema)</t>
  </si>
  <si>
    <t>Usluge održavanja i popravaka vatrogasne sirene</t>
  </si>
  <si>
    <t>Premije osiguranja za operativne snage</t>
  </si>
  <si>
    <t>Osiguranje uvjeta za evakuaciju,zbrinjavanje i sklanjanje stanovništva</t>
  </si>
  <si>
    <t>Plan djelovanja susutava Civilne zaštite</t>
  </si>
  <si>
    <t>Redovno tekuće ažuriranje priloga i podataka iz sadržaja dokumenata</t>
  </si>
  <si>
    <t>Procjena ugroženosti od požara,Plan zaštite od požara</t>
  </si>
  <si>
    <t xml:space="preserve">Tekuće donacije HGSS </t>
  </si>
  <si>
    <t xml:space="preserve">                                                       PROGRAM 1004- IZGRADNJA KOMUNALNE INFRASTRUKTURE</t>
  </si>
  <si>
    <t>Funkcijska klasifikacija: 04-Ekonomski poslovi</t>
  </si>
  <si>
    <t>Izvor financiranja: 01- Opći prihodi i primici,o4-Prihodi za posebne namjene,o5 Pomoći</t>
  </si>
  <si>
    <t>Aktivnost A1004-01: Rashodi za materijal i usluge</t>
  </si>
  <si>
    <t>Materijal  tekuće i investicijski održavanja objekata u vl.općine</t>
  </si>
  <si>
    <t>Usluge tekuće i investicijski održavanja objekata u vl.općine</t>
  </si>
  <si>
    <t>Geodetsko-katastarske usluge -geodetske podloge – k.o.Sikirevci i k.o.Jaruge</t>
  </si>
  <si>
    <t>Usluge stručni i građevinski nadzor</t>
  </si>
  <si>
    <t xml:space="preserve">Kapitalni K1004-02:Kupovina zemljišta,  Izgradnja novih objekata </t>
  </si>
  <si>
    <t xml:space="preserve"> RASHODI (ZA NABAVU NEFIN. IMOVINE) </t>
  </si>
  <si>
    <t>Rashodi za nabavu neproiz. Imovine</t>
  </si>
  <si>
    <t>Građevinsko zemljište  ili objekti-kupovina</t>
  </si>
  <si>
    <t xml:space="preserve"> Rashodi za nabavu dugotrajne imovine-objekti</t>
  </si>
  <si>
    <t>izgradnja školske športske dvorane u Sikirevcima</t>
  </si>
  <si>
    <t>Izgradnja Ribarske kuće u Jarugama</t>
  </si>
  <si>
    <t xml:space="preserve">Izgradnja Reciklažnog dvorišta </t>
  </si>
  <si>
    <t xml:space="preserve">Izgradnja hale za kom.poduzeće Sikirevčanka </t>
  </si>
  <si>
    <t xml:space="preserve">Izgradanja dječjeg igrališta ul.A.Stepinca </t>
  </si>
  <si>
    <t>Izgradnja punionice za elek.vozila</t>
  </si>
  <si>
    <t xml:space="preserve">Izgradnja izletišta na rijeci Savi u naselju Jaruge </t>
  </si>
  <si>
    <t>Rekonstrukcija kapelice M.Magdalene na groblju u Jarugama+sanitarni čvor</t>
  </si>
  <si>
    <t>Izgradnja sportskih terena Jelas Sikirevci</t>
  </si>
  <si>
    <t>Izgradnja objekta za Dječji vrtić</t>
  </si>
  <si>
    <t>Kapitalni  K1004-03: Dodatna ulaganja u postojeće objekte</t>
  </si>
  <si>
    <t>Dodatna ulaganja u objekte</t>
  </si>
  <si>
    <t>Dodatna ulaganja u staru općinsku zgradu-energetska obnova</t>
  </si>
  <si>
    <t>Dodatna ulaganja u športski objekt i terene  Sikirevci</t>
  </si>
  <si>
    <t>Dodatna ulaganja u športski objekt NK Sloga Jaruge</t>
  </si>
  <si>
    <t>Kapitalni K1004-04: Vodovod , kanalizacija i plinska mreža</t>
  </si>
  <si>
    <t>Funkcijska klasifikacija: 0520 – Gospodarenje otpadnim vodama</t>
  </si>
  <si>
    <t>Izvori financiranja:01 - Opći prihodi i primici, 91 višak prihoda</t>
  </si>
  <si>
    <t>RAHODI (ZA NABAVU NEFIN. IMOVINE)</t>
  </si>
  <si>
    <t xml:space="preserve"> Rashodi za nabavu dugotrajne imovine</t>
  </si>
  <si>
    <t>Aglomelioracija Sikirevci-Jaruge(BROD 3) projekt kanalizacija</t>
  </si>
  <si>
    <t>Plinofikacija-plinska mreža</t>
  </si>
  <si>
    <t>Izgradnja (produženje) vodovodne mreže -sufinanciranje</t>
  </si>
  <si>
    <t>Kapitalni K1004-05: Uredsko Opremanje poslovnih, komunalnih i drugih objekata</t>
  </si>
  <si>
    <t>Kapitalni projekt 04. Opremanje poslovnih i drugih zgrada i društvenih objekata</t>
  </si>
  <si>
    <t>Funkcijska klasifikacija: 01 - Opće javne usluge</t>
  </si>
  <si>
    <t xml:space="preserve">RASHODI (ZA NABAVU NEFIN. IMOVINE) </t>
  </si>
  <si>
    <t>Uredski namještaj zgrada općine</t>
  </si>
  <si>
    <t>Oprema za zubnu ordinaciju</t>
  </si>
  <si>
    <t>Oprema za grijanje i hlađenje za objekte u vl.općine</t>
  </si>
  <si>
    <t>Ostala oprema za potrebe objekata u vl.općine</t>
  </si>
  <si>
    <t xml:space="preserve">                             PROGRAM 1005 KOMUNALNA IZGRADNJA-CESTOGRADNJA, JAVNA RASVJETA</t>
  </si>
  <si>
    <t>Funkcijska klasifikacija: 0451 – Cestovni promet</t>
  </si>
  <si>
    <t>Izvor financiranja: 01- Opći prihodi i primici,o4-Prihodi za posebne namjene, o5 Pomoći</t>
  </si>
  <si>
    <t>Kapitalni K1005-01: Izgradnja nerazvrstanih cesta, nogostupa i parkirališta</t>
  </si>
  <si>
    <t>Izgradnja ceste L.Mandića Jaruge</t>
  </si>
  <si>
    <t>Izgradnja odvojak ceste A. Stepinca (Mrsulja)</t>
  </si>
  <si>
    <t>Izgradnja II.Faze ul.Sv.Donata u Sikirevcima</t>
  </si>
  <si>
    <t>Zacjevljivanje gl.kanala Jelas ispred općinske zgrade u Sikirevcima</t>
  </si>
  <si>
    <t xml:space="preserve">Izgradnja dječjeg igrališta u ul.A.Stepinca </t>
  </si>
  <si>
    <t xml:space="preserve">Izgradnja Slavonskog dvorišta </t>
  </si>
  <si>
    <t>Izgradnja  parkirališta ispred objekta Ambulante Jaruge</t>
  </si>
  <si>
    <t>Izgradnja  parkirališta ispred objekta Ambulante Sikirevci</t>
  </si>
  <si>
    <t>Izgradnja podija za konjska događanja</t>
  </si>
  <si>
    <t>Rekonstrukcija pješački staza u Jarugama</t>
  </si>
  <si>
    <t>Rekonstrukcija Ul.B.Kašića Sikirevci</t>
  </si>
  <si>
    <t>Rekonstrukcija ul. S.Radića Sikirevci</t>
  </si>
  <si>
    <t>Rekonstrukcija pješački staza u Sikirevcima Lj.Gaja parna  strana</t>
  </si>
  <si>
    <t>Rekonstrukcija pješački staza u Sikirevcima A.Stepinca parna  strana</t>
  </si>
  <si>
    <t>Funkcijska klasifikacija: 0640 – ULUČNA RASVJETA</t>
  </si>
  <si>
    <t>Izvori financiranja:01 - Opći prihodi i primici</t>
  </si>
  <si>
    <t>Aktivnost K1005-02: JAVNA RASVJETA</t>
  </si>
  <si>
    <t>Rekonstrukcija Javne rasvjete u oba naselja</t>
  </si>
  <si>
    <t>Funkcijska klasifikacija: 04 - Ekonomski poslovi</t>
  </si>
  <si>
    <t>Aktivnost K1005-03: Poduzetnička zona- JARIČIŠTE</t>
  </si>
  <si>
    <t>Kapitalni projekt 06002.  Izgradnja komunalne infrastrukture i ostala ulaganja</t>
  </si>
  <si>
    <t>Izvor financiranja: 01- Opći prihodi i primici,o3-Prihodi za posebne namjene</t>
  </si>
  <si>
    <t>RASHODI (ZA NABAVU NEFIN. IM.)</t>
  </si>
  <si>
    <t>Rashodi za nabavu proizvedne imovine</t>
  </si>
  <si>
    <t xml:space="preserve">Izrada detaljnog prostornog plana industr.zone </t>
  </si>
  <si>
    <t>Aktivnost K1005-04: PROSTORNO PLANIRANJE- IZRADA PROJEKATA ZA GRAĐENJE</t>
  </si>
  <si>
    <t>Izrada studijske dokum,.razvoja vodno-komun.infastr.</t>
  </si>
  <si>
    <t>Izrada projektne dokum.za postavljanje punionice za ele.vozila</t>
  </si>
  <si>
    <t>Izrada projektne dok.za izgradnju Slavonskog dvorišta</t>
  </si>
  <si>
    <t>projektna dokumentacija za izgradnju Hale za kom.poduzeće Sikirevčanka</t>
  </si>
  <si>
    <t>Projektna dokumentacija za izgradnju trg s fontanom</t>
  </si>
  <si>
    <t>Projektna dokumentacija za izgradnju staračkog doma</t>
  </si>
  <si>
    <t>Projektna dokumentacija za izgradnju nove športske svlačione Sikirevci</t>
  </si>
  <si>
    <t>Projektna dokumentacija za izgradnju višenamjeske zgrade (centar sela) Sikirevci</t>
  </si>
  <si>
    <t xml:space="preserve">                                                      PROGRAM 1006 ODRŽAVANJE KOMUNALNE INFRASTRUKTURE</t>
  </si>
  <si>
    <t>Funkcijska klasifikacija: 06 – Redovni rashodi vezani za stanovanje i komun.pogodnosti</t>
  </si>
  <si>
    <t>Izvori financiranja:01 - Opći prihodi i primici, 05 pomoći</t>
  </si>
  <si>
    <t>Aktivnost A1006-01: Redovna komunalna djelatnost-JAVNI RADOVI</t>
  </si>
  <si>
    <t>Plaće-javni radovi</t>
  </si>
  <si>
    <t>Doprinosi na plaće</t>
  </si>
  <si>
    <t>Funkcijska klasifikacija: 0660 – rashodi vezani za stanovanje i kom.pogodnosti koji nisu</t>
  </si>
  <si>
    <t>Aktivnost A1006-02:Održavanje javnih površina i nerazvrstanih cesta</t>
  </si>
  <si>
    <t>Utrošak goriva za strojeve ,uređaje i traktor</t>
  </si>
  <si>
    <t>Materijal i dijelovi za tekuće i investicijsko održavanje strojeva i uređaja te prijevoznih sredstava</t>
  </si>
  <si>
    <t>Materijal i dijelovi za tekuće i investicijsko održavanje parkova, dječjih igrališta i sl.</t>
  </si>
  <si>
    <t>Službena ,radna i zaštitna odjeća i obuća</t>
  </si>
  <si>
    <t>Aktivnost A1006-03 Održavanje nerazvrstanih cesta i poljskih putova</t>
  </si>
  <si>
    <t>Usluge održavanja nerazvrstanih  cesta i poljskih putova-nasipanje tucaikom</t>
  </si>
  <si>
    <t xml:space="preserve">Aktivnost A1006-04 Održavanje javnih površina-košenje </t>
  </si>
  <si>
    <t>Usluge košenja javnih površina Sikirevci i Jaruge</t>
  </si>
  <si>
    <t>Aktivnost A1006-05 Održavanje i usluge izvođenja manjih građ. Radova</t>
  </si>
  <si>
    <t>usluge izvođenja manjih građevinski radova</t>
  </si>
  <si>
    <t>Aktivnost A1006-06 Održavanje -krčenje raslinja i trnja</t>
  </si>
  <si>
    <t>Usluge krčenja raslinja i trnja ( po zapuštenim kanalima)oba naselja</t>
  </si>
  <si>
    <t>Aktivnost A1006-07 Saniranje starih i napuštenih kuća</t>
  </si>
  <si>
    <t xml:space="preserve">Saniranje starih i napuštenih objekata </t>
  </si>
  <si>
    <t>Aktivnost A1006-08 rad Zimske službe</t>
  </si>
  <si>
    <t>Usluge održavanja Zimske službe</t>
  </si>
  <si>
    <t>Aktivnost A1006-09 Usluge radom strojem</t>
  </si>
  <si>
    <t>Usluge rada strojem(rušenje ,uređenje javnih površina)</t>
  </si>
  <si>
    <t>Aktivnost A1006-10 Hortikultura-  uređenje naselja</t>
  </si>
  <si>
    <t>Hortukulturalno uređenje za oba naselja</t>
  </si>
  <si>
    <t>Aktivnost A1006-11 Komunalni poslovi po  Ugovoru o djelu</t>
  </si>
  <si>
    <t>Ugovori o djelu-komunalni radnici povremeni( obračun bruto plaće)</t>
  </si>
  <si>
    <t>Aktivnost A1006-12 Pričuva</t>
  </si>
  <si>
    <t>Pričuva</t>
  </si>
  <si>
    <t>Aktivnost A1006-13 Održavanje oborinskih voda-kanala i vodnih odvoda</t>
  </si>
  <si>
    <t>Održavanje kanala oborinske vode i sustav vodoodvodnje</t>
  </si>
  <si>
    <t>Aktivnost A1006-14 naknada za utrošak vode, vodni doprinos i sl.</t>
  </si>
  <si>
    <t xml:space="preserve">Naknada za slivnu vodnu naknadu </t>
  </si>
  <si>
    <t>Naknada za utrošak vode</t>
  </si>
  <si>
    <t>Kapitalna K1006-15 Kapitalna donacija SIKIREVČANKA</t>
  </si>
  <si>
    <t xml:space="preserve"> KAPITALNE DONACIJE SIKIREVČANKI</t>
  </si>
  <si>
    <t>Kapitalne donacije Sikirevčanki po Odluci općinskog vijeća</t>
  </si>
  <si>
    <t>Kapitalna K1006-16 Nabava strojeva i uređaja -komunalna oprema</t>
  </si>
  <si>
    <t>Postrojenje i oprema</t>
  </si>
  <si>
    <t>Nabava strojeva i  uređaja za komunalne potrebe</t>
  </si>
  <si>
    <t>Nabava sportske opreme za sportske terene</t>
  </si>
  <si>
    <t>Nabava komunalne opreme</t>
  </si>
  <si>
    <t xml:space="preserve">Nabava opreme za dječje i javne parkove </t>
  </si>
  <si>
    <t>Kapitalna K1006-17 Nabava prijevoznih sredstava</t>
  </si>
  <si>
    <t>Nabava kombi vozila 8+1</t>
  </si>
  <si>
    <t>Nabava hladnjače</t>
  </si>
  <si>
    <t xml:space="preserve">Nabava dostavno  vozilo </t>
  </si>
  <si>
    <t>Aktivnost A1006-18 Ulična  javne rasvjete i održavanje</t>
  </si>
  <si>
    <t>Urošak javne rasvjete naselje JARUGE</t>
  </si>
  <si>
    <t>Utrošak OPSKRBA javna rasvjeta SIKIREVCI</t>
  </si>
  <si>
    <t>Usluge tekućeg održavanja javne rasvjete za oba naselja</t>
  </si>
  <si>
    <t>Aktivnost A1006-19 Održavanje mjesnih groblja Sikirevci i Jaruge</t>
  </si>
  <si>
    <t xml:space="preserve">Materijal i dijelovi sakralnih objekata na mjesnim grobljima </t>
  </si>
  <si>
    <t>Tekuće održavanje mjesnih groblja-košenje groblja</t>
  </si>
  <si>
    <t>Usluge održavanja sakralnih objekata na mjesnim grobljima općine</t>
  </si>
  <si>
    <t>Rashodi protokola na spomen obilježjima poginulim Hrvatskim braniteljima</t>
  </si>
  <si>
    <t>Kapitalna k1006-20 Održavanje mjesnih groblja Sikirevci i Jaruge</t>
  </si>
  <si>
    <t>Izgradnja grobnih staza u oba mjesna groblja općine</t>
  </si>
  <si>
    <t xml:space="preserve">                             PROGRAM 1007 ZAŠTITA  OKOLIŠA</t>
  </si>
  <si>
    <t>Aktivnost A1007-01 Usluge odvoza klaoničkog otpada</t>
  </si>
  <si>
    <t xml:space="preserve">Usluge odvoza klaoničkog otpada </t>
  </si>
  <si>
    <t>Aktivnost A1007-02 Usluge odvoza komunalnog otpada i dimnjačarske usluge</t>
  </si>
  <si>
    <t>Naknada za odvoz smeća</t>
  </si>
  <si>
    <t>Dimnjačarske i ekološke usluge</t>
  </si>
  <si>
    <t>Aktivnost A1007-03 Dezinsekcija i deratizacija</t>
  </si>
  <si>
    <t>Deratizacija i dezinsekcija i stručni nadzor</t>
  </si>
  <si>
    <t>Aktivnost A1007-04  Zbrinjavanje i zaštita životinja</t>
  </si>
  <si>
    <t>Rashodi vezano za zbrinjavanje životinja(psi lutalice)</t>
  </si>
  <si>
    <t>PROGRAM 1008 UNAPREĐENJE POLJOPRIVREDE</t>
  </si>
  <si>
    <t>Izvori financiranja: 12 - Opći prihodi i primici</t>
  </si>
  <si>
    <t>Aktivnost A1008-01: Poticanje poljoprivredne proizvodnje i stočarstva</t>
  </si>
  <si>
    <t>Ostali nespomenuti rashodi</t>
  </si>
  <si>
    <t>Rashodi za usluge prijevoza(promocija i predstavljanje općine)</t>
  </si>
  <si>
    <t>Rashodi za usluge prijevoza za sajmove i sl.</t>
  </si>
  <si>
    <t>Kapitalne pomoći županiji obrana od tuče</t>
  </si>
  <si>
    <t xml:space="preserve"> PROGRAM 1009 GOSPODARSTVO I PODUZETNIŠTVO</t>
  </si>
  <si>
    <t>Izvori financiranja. 11 - Opći prihodi i primici</t>
  </si>
  <si>
    <t>PLAN 2020</t>
  </si>
  <si>
    <t>Aktivnost A1009-01 LAG SLAVONSKA RAVNICA</t>
  </si>
  <si>
    <t>Članarina LAG Slavonska ravnica</t>
  </si>
  <si>
    <t>Aktivnost A1009-02  Poticanje razvoja poduzetništva i stanogradnje</t>
  </si>
  <si>
    <t>POTICANJE kapitalne fin.pomoći</t>
  </si>
  <si>
    <t xml:space="preserve"> Kapitalne fin.potpore-izgradnja novih i kupovina izgrađ. Kuća</t>
  </si>
  <si>
    <t xml:space="preserve"> Kapitalne fin.potpore  za poticanje  otvranja soba za najma, etno-eko kuća</t>
  </si>
  <si>
    <t xml:space="preserve"> Kapit.suf.priključka na vodovodnu mrežu-fizičkim osobama</t>
  </si>
  <si>
    <t xml:space="preserve"> Kapitalne fin.potpore za otvaranje   malih obrta i poduzetnika(otvaranje novih i unapređenje starih), pticanje OPG-a</t>
  </si>
  <si>
    <t xml:space="preserve">PROGRAM 1010 SOCIJALNA ZAŠTITA I POMOĆ STARIM I NEMOĆNIM </t>
  </si>
  <si>
    <t>Funkcijska klasifikacija: 1090 -Aktivnosti socijalne zaštite koje nisu drugdje svrstane</t>
  </si>
  <si>
    <t>Izvori financiranja. O1 - Opći prihodi i primici;   O51 tekuće pomoći žup.proračun;052 pomoć EU</t>
  </si>
  <si>
    <t>Aktivnost A1010-01: Socijalne  pomoći  građanima i kućanstvima</t>
  </si>
  <si>
    <t>Rashodi za aktivnost dobrovljnoga davanja krvi akcija Crveni križ</t>
  </si>
  <si>
    <t>Naknade građanima i kućanstvima na temelju osiguranja i druge naknade</t>
  </si>
  <si>
    <t>Naknade građanima i kućanstvima iz proračuna u novcu obiteljima i samcima</t>
  </si>
  <si>
    <t>Naknade u novcu roditeljima novorođene djece</t>
  </si>
  <si>
    <t>Naknade u novcu roditeljima za pomoć u nabavi radnog materijala I.-VIII razreda</t>
  </si>
  <si>
    <t>Naknade u novcu za nabavu ogrjeva</t>
  </si>
  <si>
    <t>Naknade u naravi za stanovanje (plaćanje režija , nabava hrane, po odluci OV-a soc.pomoći))</t>
  </si>
  <si>
    <t>Zakonska osnova Crvenom križu Sl.Brod</t>
  </si>
  <si>
    <t xml:space="preserve">Kapitalna  K1010-02  Nabava bicikla za učenike OŠ-pomoć </t>
  </si>
  <si>
    <t>Kapitalne donacije -dječja bicikla za učenike 3. ili 4. raz. Osnove škole</t>
  </si>
  <si>
    <t>Aktivnost A1010-03 PROGRAM ZAŽELI (pomoć i njega u kući)</t>
  </si>
  <si>
    <t>Izvori financiranja: O5 Pomoći EU</t>
  </si>
  <si>
    <t>o4</t>
  </si>
  <si>
    <t>Bruto plaće</t>
  </si>
  <si>
    <t>Plaće( neto + dop.MIO+porez DH) zaposleni po programu</t>
  </si>
  <si>
    <t>Ostali rashodi zaposlenih</t>
  </si>
  <si>
    <t>Doprinosi na plaće zdravstveno</t>
  </si>
  <si>
    <t>Ostale naknade troškova zaposlenim</t>
  </si>
  <si>
    <t>Materijalne potrepštine korisnicima</t>
  </si>
  <si>
    <t>Usluge promidžbe i vidljivosti</t>
  </si>
  <si>
    <t>Intelektualne i osobne usluge</t>
  </si>
  <si>
    <t>PROGRAM 1011 PROMICANJE SPORT, KULTURA,UDRUGA GRAĐANA , VJERSKE ZAJEDNICE</t>
  </si>
  <si>
    <t>Funkcijska klasifikacija: 08 - Rekreacija, kultura i religija</t>
  </si>
  <si>
    <t>Izvori financiranja. 01 - Opći prihodi i primici</t>
  </si>
  <si>
    <t>Aktivnost A1011-01: Tekuće i kapitalne donacije ŠPORT</t>
  </si>
  <si>
    <t>Tekuće donacije u novcu NK SIKIREVCII-javni poziv</t>
  </si>
  <si>
    <t>Tekuće donacije u novcu NK SLOGA JARUGEI-javni poziv</t>
  </si>
  <si>
    <t>Tekuće donacije u novcu KONJOGOJSKA UDRUGA SIKIREVCII-javni poziv</t>
  </si>
  <si>
    <t>Tekuće donacije u novcu LD GRANIČARI-javni poziv</t>
  </si>
  <si>
    <t>Tekuće donacije u novcu ŠKOLA NOGOMETA SIKIREVCII-javni poziv</t>
  </si>
  <si>
    <t>Tekuće donacije u novcu RD SMUĐ SIKIREVCI-javni poziv</t>
  </si>
  <si>
    <t>Tekuće donacije u novcu za šport- bez javnog poziva</t>
  </si>
  <si>
    <t>Tekuće donacije u novcu RD GRGEČ JARUGE-javni poziv</t>
  </si>
  <si>
    <t>Aktivnost A1011-02: Tekuće i kapitalne donacije KULTURA</t>
  </si>
  <si>
    <t>Tekuće donacije u novcu KUD SLOGA SIKIREVCI-javni poziv</t>
  </si>
  <si>
    <t>Tekuće donacije u novcu UDRUGA KOŽUH-javni poziv</t>
  </si>
  <si>
    <t>Tekuće donacije u novcu za kulturu - bez javnog poziva</t>
  </si>
  <si>
    <t>Tekuće donacije u novcu UDRUGA SIKIREVAČKI MOTIVI-javni poziv</t>
  </si>
  <si>
    <t>Aktivnost A1011-03: Tekuće i kapitalne donacije UDRUGE GRAĐANA</t>
  </si>
  <si>
    <t>Tekuće donacije u novcu Udruga Misija-javni poziv</t>
  </si>
  <si>
    <t>Tekuće donacije u novcu udruge građana - bez javnog poziva</t>
  </si>
  <si>
    <t>Tekuće donacije udruga slijepih BPŽ-e-javni poziv</t>
  </si>
  <si>
    <t>Tekuće donacije u novcu Sindikalna podružnica U Umirovljenika Sikirevci-javni poziv</t>
  </si>
  <si>
    <t>Aktivnost A1011-04: Tekuće i kapitalne donacije VJERSKE ZAJEDNICE</t>
  </si>
  <si>
    <t>Tekuće donacije u novcu Udruga FRAMA</t>
  </si>
  <si>
    <t>Tekuće donacije u novcu župa Sikirevci</t>
  </si>
  <si>
    <t>PROGRAM 1012 ŠKOLSKO OBRAZOVANJE-PREŠKOLSKO,OSNOVNO,VISOKO I VIŠE</t>
  </si>
  <si>
    <t>Program 1008: Program predškolskog odgoja i obrazovanja</t>
  </si>
  <si>
    <t>Funkcijska klasifikacija: 09 - Obrazovanje</t>
  </si>
  <si>
    <t>Aktivnost A1012-01: Redovan rad PREDŠKOLE</t>
  </si>
  <si>
    <t>Rashodi za nabavu materijala za rad predškolskog odgoja</t>
  </si>
  <si>
    <t>Sufinanciranje igraonice</t>
  </si>
  <si>
    <t>o1,o5</t>
  </si>
  <si>
    <t>Sufinanciranje programa male škole ZVRK</t>
  </si>
  <si>
    <t xml:space="preserve">Aktivnost A1012-03: Redovan rad  </t>
  </si>
  <si>
    <t>Sufinanciranje dio cijene prijevoza učenika srednjoškolaca</t>
  </si>
  <si>
    <t>Aktivnost A1012-02: Redovan rad  OSNOVE ŠKOLE</t>
  </si>
  <si>
    <t>Donacije</t>
  </si>
  <si>
    <t>Tekuće donacije u novcu</t>
  </si>
  <si>
    <t>Sufinanciranje školske kuhinje</t>
  </si>
  <si>
    <t>Aktivnost A1012-04: Redovan rad STUDENTI</t>
  </si>
  <si>
    <t>Stipendiranje studenata-jednokratno godišnje</t>
  </si>
  <si>
    <t>Program 1009 OTPLATA PRIMLJENIH KREDITA</t>
  </si>
  <si>
    <t>Aktivnost A1002-04: Otplata zajma za otplatu primljenih kredita -glavnice+kamate</t>
  </si>
  <si>
    <t xml:space="preserve">Kamate za primljene kredite i  zajmove </t>
  </si>
  <si>
    <t>Kamate za primljene kredite po leasingu</t>
  </si>
  <si>
    <t>Izdaci za otplatu glavnice primljenih kredita i zajmova</t>
  </si>
  <si>
    <t>Otplata glavnice primljenih kredita (NABAVA TRAKTORA)</t>
  </si>
  <si>
    <t>Otplata glavnice po financijskom leasingu od kreditnih institucija</t>
  </si>
  <si>
    <t>UKUPNI RASHODI   3+4</t>
  </si>
  <si>
    <t>UKUPNI IZDACI        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</si>
</sst>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#.00"/>
    <numFmt numFmtId="167" formatCode="@"/>
    <numFmt numFmtId="168" formatCode="#,##0"/>
  </numFmts>
  <fonts count="24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Book Antiqua"/>
      <family val="1"/>
    </font>
    <font>
      <b/>
      <sz val="12"/>
      <name val="Arial"/>
      <family val="2"/>
    </font>
    <font>
      <b/>
      <sz val="1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i/>
      <sz val="11"/>
      <name val="Book Antiqua"/>
      <family val="1"/>
    </font>
    <font>
      <b/>
      <i/>
      <sz val="10"/>
      <name val="Book Antiqua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7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5" fontId="0" fillId="0" borderId="0" xfId="0" applyNumberFormat="1" applyFont="1" applyAlignment="1">
      <alignment/>
    </xf>
    <xf numFmtId="164" fontId="3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wrapText="1"/>
    </xf>
    <xf numFmtId="165" fontId="8" fillId="0" borderId="0" xfId="0" applyNumberFormat="1" applyFont="1" applyAlignment="1">
      <alignment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/>
    </xf>
    <xf numFmtId="164" fontId="7" fillId="0" borderId="0" xfId="0" applyFont="1" applyAlignment="1">
      <alignment wrapText="1"/>
    </xf>
    <xf numFmtId="165" fontId="7" fillId="0" borderId="2" xfId="0" applyNumberFormat="1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6" fillId="0" borderId="0" xfId="0" applyFont="1" applyAlignment="1">
      <alignment wrapText="1"/>
    </xf>
    <xf numFmtId="165" fontId="6" fillId="0" borderId="2" xfId="0" applyNumberFormat="1" applyFont="1" applyBorder="1" applyAlignment="1">
      <alignment horizontal="left"/>
    </xf>
    <xf numFmtId="165" fontId="6" fillId="0" borderId="2" xfId="0" applyNumberFormat="1" applyFont="1" applyBorder="1" applyAlignment="1">
      <alignment/>
    </xf>
    <xf numFmtId="164" fontId="6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wrapText="1"/>
    </xf>
    <xf numFmtId="166" fontId="6" fillId="0" borderId="4" xfId="0" applyNumberFormat="1" applyFont="1" applyBorder="1" applyAlignment="1">
      <alignment/>
    </xf>
    <xf numFmtId="165" fontId="6" fillId="0" borderId="4" xfId="0" applyNumberFormat="1" applyFont="1" applyBorder="1" applyAlignment="1">
      <alignment/>
    </xf>
    <xf numFmtId="165" fontId="6" fillId="0" borderId="4" xfId="0" applyNumberFormat="1" applyFont="1" applyBorder="1" applyAlignment="1">
      <alignment/>
    </xf>
    <xf numFmtId="164" fontId="9" fillId="0" borderId="0" xfId="0" applyFont="1" applyAlignment="1">
      <alignment/>
    </xf>
    <xf numFmtId="164" fontId="9" fillId="0" borderId="3" xfId="0" applyFont="1" applyBorder="1" applyAlignment="1">
      <alignment/>
    </xf>
    <xf numFmtId="165" fontId="10" fillId="0" borderId="4" xfId="0" applyNumberFormat="1" applyFont="1" applyBorder="1" applyAlignment="1">
      <alignment/>
    </xf>
    <xf numFmtId="164" fontId="9" fillId="0" borderId="3" xfId="0" applyFont="1" applyBorder="1" applyAlignment="1">
      <alignment wrapText="1"/>
    </xf>
    <xf numFmtId="165" fontId="7" fillId="0" borderId="4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7" fillId="0" borderId="4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64" fontId="8" fillId="0" borderId="3" xfId="0" applyFont="1" applyBorder="1" applyAlignment="1">
      <alignment/>
    </xf>
    <xf numFmtId="164" fontId="8" fillId="0" borderId="3" xfId="0" applyFont="1" applyBorder="1" applyAlignment="1">
      <alignment wrapText="1"/>
    </xf>
    <xf numFmtId="164" fontId="7" fillId="0" borderId="0" xfId="0" applyFont="1" applyAlignment="1">
      <alignment horizontal="center" wrapText="1"/>
    </xf>
    <xf numFmtId="165" fontId="6" fillId="0" borderId="0" xfId="0" applyNumberFormat="1" applyFont="1" applyAlignment="1">
      <alignment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 horizontal="left" wrapText="1"/>
    </xf>
    <xf numFmtId="164" fontId="2" fillId="2" borderId="5" xfId="0" applyFont="1" applyFill="1" applyBorder="1" applyAlignment="1">
      <alignment horizontal="right" wrapText="1"/>
    </xf>
    <xf numFmtId="164" fontId="2" fillId="2" borderId="6" xfId="0" applyFont="1" applyFill="1" applyBorder="1" applyAlignment="1">
      <alignment horizontal="right" wrapText="1"/>
    </xf>
    <xf numFmtId="164" fontId="2" fillId="2" borderId="6" xfId="0" applyFont="1" applyFill="1" applyBorder="1" applyAlignment="1">
      <alignment horizontal="center" wrapText="1"/>
    </xf>
    <xf numFmtId="165" fontId="2" fillId="2" borderId="6" xfId="0" applyNumberFormat="1" applyFont="1" applyFill="1" applyBorder="1" applyAlignment="1">
      <alignment horizontal="center" wrapText="1"/>
    </xf>
    <xf numFmtId="164" fontId="2" fillId="0" borderId="0" xfId="0" applyFont="1" applyAlignment="1">
      <alignment wrapText="1"/>
    </xf>
    <xf numFmtId="167" fontId="2" fillId="2" borderId="7" xfId="0" applyNumberFormat="1" applyFont="1" applyFill="1" applyBorder="1" applyAlignment="1">
      <alignment horizontal="center" wrapText="1"/>
    </xf>
    <xf numFmtId="167" fontId="2" fillId="2" borderId="8" xfId="0" applyNumberFormat="1" applyFont="1" applyFill="1" applyBorder="1" applyAlignment="1">
      <alignment horizontal="center" wrapText="1"/>
    </xf>
    <xf numFmtId="168" fontId="2" fillId="2" borderId="8" xfId="0" applyNumberFormat="1" applyFont="1" applyFill="1" applyBorder="1" applyAlignment="1">
      <alignment horizontal="center" wrapText="1"/>
    </xf>
    <xf numFmtId="167" fontId="2" fillId="0" borderId="0" xfId="0" applyNumberFormat="1" applyFont="1" applyAlignment="1">
      <alignment horizontal="center" wrapText="1"/>
    </xf>
    <xf numFmtId="164" fontId="2" fillId="3" borderId="9" xfId="0" applyFont="1" applyFill="1" applyBorder="1" applyAlignment="1">
      <alignment/>
    </xf>
    <xf numFmtId="164" fontId="2" fillId="3" borderId="4" xfId="0" applyFont="1" applyFill="1" applyBorder="1" applyAlignment="1">
      <alignment wrapText="1"/>
    </xf>
    <xf numFmtId="165" fontId="2" fillId="3" borderId="4" xfId="0" applyNumberFormat="1" applyFont="1" applyFill="1" applyBorder="1" applyAlignment="1">
      <alignment/>
    </xf>
    <xf numFmtId="164" fontId="2" fillId="0" borderId="4" xfId="0" applyFont="1" applyBorder="1" applyAlignment="1">
      <alignment/>
    </xf>
    <xf numFmtId="164" fontId="2" fillId="3" borderId="4" xfId="0" applyFont="1" applyFill="1" applyBorder="1" applyAlignment="1">
      <alignment/>
    </xf>
    <xf numFmtId="164" fontId="0" fillId="3" borderId="4" xfId="0" applyFont="1" applyFill="1" applyBorder="1" applyAlignment="1">
      <alignment/>
    </xf>
    <xf numFmtId="165" fontId="0" fillId="3" borderId="4" xfId="0" applyNumberFormat="1" applyFont="1" applyFill="1" applyBorder="1" applyAlignment="1">
      <alignment/>
    </xf>
    <xf numFmtId="164" fontId="0" fillId="4" borderId="4" xfId="0" applyFont="1" applyFill="1" applyBorder="1" applyAlignment="1">
      <alignment/>
    </xf>
    <xf numFmtId="164" fontId="0" fillId="4" borderId="4" xfId="0" applyFont="1" applyFill="1" applyBorder="1" applyAlignment="1">
      <alignment wrapText="1"/>
    </xf>
    <xf numFmtId="165" fontId="0" fillId="4" borderId="4" xfId="0" applyNumberFormat="1" applyFont="1" applyFill="1" applyBorder="1" applyAlignment="1">
      <alignment/>
    </xf>
    <xf numFmtId="164" fontId="2" fillId="0" borderId="4" xfId="0" applyFont="1" applyFill="1" applyBorder="1" applyAlignment="1">
      <alignment/>
    </xf>
    <xf numFmtId="164" fontId="11" fillId="3" borderId="4" xfId="0" applyFont="1" applyFill="1" applyBorder="1" applyAlignment="1">
      <alignment wrapText="1"/>
    </xf>
    <xf numFmtId="164" fontId="2" fillId="5" borderId="4" xfId="0" applyFont="1" applyFill="1" applyBorder="1" applyAlignment="1">
      <alignment/>
    </xf>
    <xf numFmtId="165" fontId="2" fillId="4" borderId="4" xfId="0" applyNumberFormat="1" applyFont="1" applyFill="1" applyBorder="1" applyAlignment="1">
      <alignment/>
    </xf>
    <xf numFmtId="164" fontId="2" fillId="3" borderId="4" xfId="0" applyFont="1" applyFill="1" applyBorder="1" applyAlignment="1">
      <alignment horizontal="left" wrapText="1"/>
    </xf>
    <xf numFmtId="164" fontId="12" fillId="3" borderId="10" xfId="21" applyFont="1" applyFill="1" applyBorder="1" applyAlignment="1">
      <alignment horizontal="left" vertical="center" wrapText="1"/>
      <protection/>
    </xf>
    <xf numFmtId="164" fontId="13" fillId="4" borderId="10" xfId="20" applyFont="1" applyFill="1" applyBorder="1" applyAlignment="1">
      <alignment horizontal="right" vertical="center"/>
      <protection/>
    </xf>
    <xf numFmtId="164" fontId="13" fillId="4" borderId="10" xfId="21" applyFont="1" applyFill="1" applyBorder="1" applyAlignment="1">
      <alignment horizontal="left" vertical="center" wrapText="1"/>
      <protection/>
    </xf>
    <xf numFmtId="164" fontId="0" fillId="3" borderId="4" xfId="0" applyFill="1" applyBorder="1" applyAlignment="1">
      <alignment/>
    </xf>
    <xf numFmtId="164" fontId="0" fillId="4" borderId="4" xfId="0" applyFill="1" applyBorder="1" applyAlignment="1">
      <alignment/>
    </xf>
    <xf numFmtId="164" fontId="2" fillId="6" borderId="11" xfId="0" applyFont="1" applyFill="1" applyBorder="1" applyAlignment="1">
      <alignment/>
    </xf>
    <xf numFmtId="164" fontId="2" fillId="6" borderId="12" xfId="0" applyFont="1" applyFill="1" applyBorder="1" applyAlignment="1">
      <alignment/>
    </xf>
    <xf numFmtId="164" fontId="0" fillId="6" borderId="13" xfId="0" applyFill="1" applyBorder="1" applyAlignment="1">
      <alignment/>
    </xf>
    <xf numFmtId="164" fontId="4" fillId="6" borderId="14" xfId="0" applyFont="1" applyFill="1" applyBorder="1" applyAlignment="1">
      <alignment wrapText="1"/>
    </xf>
    <xf numFmtId="165" fontId="2" fillId="6" borderId="15" xfId="0" applyNumberFormat="1" applyFont="1" applyFill="1" applyBorder="1" applyAlignment="1">
      <alignment/>
    </xf>
    <xf numFmtId="164" fontId="0" fillId="3" borderId="9" xfId="0" applyFill="1" applyBorder="1" applyAlignment="1">
      <alignment/>
    </xf>
    <xf numFmtId="164" fontId="0" fillId="4" borderId="4" xfId="0" applyFont="1" applyFill="1" applyBorder="1" applyAlignment="1">
      <alignment horizontal="center"/>
    </xf>
    <xf numFmtId="164" fontId="2" fillId="4" borderId="4" xfId="0" applyFont="1" applyFill="1" applyBorder="1" applyAlignment="1">
      <alignment/>
    </xf>
    <xf numFmtId="164" fontId="0" fillId="3" borderId="4" xfId="0" applyFill="1" applyBorder="1" applyAlignment="1">
      <alignment horizontal="center"/>
    </xf>
    <xf numFmtId="164" fontId="14" fillId="4" borderId="4" xfId="0" applyFont="1" applyFill="1" applyBorder="1" applyAlignment="1">
      <alignment horizontal="center"/>
    </xf>
    <xf numFmtId="164" fontId="2" fillId="3" borderId="4" xfId="0" applyFont="1" applyFill="1" applyBorder="1" applyAlignment="1">
      <alignment horizontal="center"/>
    </xf>
    <xf numFmtId="164" fontId="0" fillId="3" borderId="4" xfId="0" applyFont="1" applyFill="1" applyBorder="1" applyAlignment="1">
      <alignment horizontal="center"/>
    </xf>
    <xf numFmtId="164" fontId="0" fillId="3" borderId="4" xfId="0" applyFont="1" applyFill="1" applyBorder="1" applyAlignment="1">
      <alignment wrapText="1"/>
    </xf>
    <xf numFmtId="164" fontId="15" fillId="4" borderId="4" xfId="0" applyFont="1" applyFill="1" applyBorder="1" applyAlignment="1">
      <alignment horizontal="center" wrapText="1"/>
    </xf>
    <xf numFmtId="164" fontId="15" fillId="4" borderId="4" xfId="0" applyFont="1" applyFill="1" applyBorder="1" applyAlignment="1">
      <alignment horizontal="center"/>
    </xf>
    <xf numFmtId="164" fontId="15" fillId="3" borderId="4" xfId="0" applyFont="1" applyFill="1" applyBorder="1" applyAlignment="1">
      <alignment/>
    </xf>
    <xf numFmtId="164" fontId="2" fillId="6" borderId="13" xfId="0" applyFont="1" applyFill="1" applyBorder="1" applyAlignment="1">
      <alignment/>
    </xf>
    <xf numFmtId="164" fontId="4" fillId="6" borderId="13" xfId="0" applyFont="1" applyFill="1" applyBorder="1" applyAlignment="1">
      <alignment wrapText="1"/>
    </xf>
    <xf numFmtId="164" fontId="4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4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2" fillId="3" borderId="16" xfId="0" applyFont="1" applyFill="1" applyBorder="1" applyAlignment="1">
      <alignment/>
    </xf>
    <xf numFmtId="164" fontId="0" fillId="3" borderId="16" xfId="0" applyFill="1" applyBorder="1" applyAlignment="1">
      <alignment/>
    </xf>
    <xf numFmtId="164" fontId="2" fillId="3" borderId="17" xfId="0" applyFont="1" applyFill="1" applyBorder="1" applyAlignment="1">
      <alignment/>
    </xf>
    <xf numFmtId="165" fontId="2" fillId="3" borderId="18" xfId="0" applyNumberFormat="1" applyFont="1" applyFill="1" applyBorder="1" applyAlignment="1">
      <alignment/>
    </xf>
    <xf numFmtId="164" fontId="2" fillId="3" borderId="19" xfId="0" applyFont="1" applyFill="1" applyBorder="1" applyAlignment="1">
      <alignment wrapText="1"/>
    </xf>
    <xf numFmtId="165" fontId="2" fillId="3" borderId="3" xfId="0" applyNumberFormat="1" applyFont="1" applyFill="1" applyBorder="1" applyAlignment="1">
      <alignment/>
    </xf>
    <xf numFmtId="164" fontId="0" fillId="7" borderId="4" xfId="0" applyFill="1" applyBorder="1" applyAlignment="1">
      <alignment/>
    </xf>
    <xf numFmtId="164" fontId="0" fillId="7" borderId="19" xfId="0" applyFont="1" applyFill="1" applyBorder="1" applyAlignment="1">
      <alignment wrapText="1"/>
    </xf>
    <xf numFmtId="165" fontId="2" fillId="8" borderId="3" xfId="0" applyNumberFormat="1" applyFont="1" applyFill="1" applyBorder="1" applyAlignment="1">
      <alignment/>
    </xf>
    <xf numFmtId="165" fontId="2" fillId="7" borderId="3" xfId="0" applyNumberFormat="1" applyFont="1" applyFill="1" applyBorder="1" applyAlignment="1">
      <alignment/>
    </xf>
    <xf numFmtId="164" fontId="2" fillId="6" borderId="20" xfId="0" applyFont="1" applyFill="1" applyBorder="1" applyAlignment="1">
      <alignment/>
    </xf>
    <xf numFmtId="165" fontId="2" fillId="6" borderId="13" xfId="0" applyNumberFormat="1" applyFont="1" applyFill="1" applyBorder="1" applyAlignment="1">
      <alignment/>
    </xf>
    <xf numFmtId="164" fontId="2" fillId="5" borderId="21" xfId="0" applyFont="1" applyFill="1" applyBorder="1" applyAlignment="1">
      <alignment/>
    </xf>
    <xf numFmtId="164" fontId="0" fillId="7" borderId="21" xfId="0" applyFill="1" applyBorder="1" applyAlignment="1">
      <alignment/>
    </xf>
    <xf numFmtId="164" fontId="16" fillId="7" borderId="22" xfId="0" applyFont="1" applyFill="1" applyBorder="1" applyAlignment="1">
      <alignment wrapText="1"/>
    </xf>
    <xf numFmtId="165" fontId="0" fillId="7" borderId="23" xfId="0" applyNumberFormat="1" applyFont="1" applyFill="1" applyBorder="1" applyAlignment="1">
      <alignment/>
    </xf>
    <xf numFmtId="165" fontId="2" fillId="7" borderId="23" xfId="0" applyNumberFormat="1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4" fillId="0" borderId="0" xfId="0" applyFont="1" applyBorder="1" applyAlignment="1">
      <alignment vertical="center" wrapText="1"/>
    </xf>
    <xf numFmtId="164" fontId="17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wrapText="1"/>
    </xf>
    <xf numFmtId="165" fontId="2" fillId="5" borderId="0" xfId="0" applyNumberFormat="1" applyFont="1" applyFill="1" applyBorder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4" fillId="6" borderId="15" xfId="0" applyFont="1" applyFill="1" applyBorder="1" applyAlignment="1">
      <alignment horizontal="right"/>
    </xf>
    <xf numFmtId="165" fontId="4" fillId="6" borderId="15" xfId="0" applyNumberFormat="1" applyFont="1" applyFill="1" applyBorder="1" applyAlignment="1">
      <alignment/>
    </xf>
    <xf numFmtId="164" fontId="2" fillId="0" borderId="0" xfId="0" applyFont="1" applyBorder="1" applyAlignment="1">
      <alignment wrapText="1"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4" fontId="2" fillId="2" borderId="24" xfId="0" applyFont="1" applyFill="1" applyBorder="1" applyAlignment="1">
      <alignment horizontal="right" wrapText="1"/>
    </xf>
    <xf numFmtId="164" fontId="2" fillId="2" borderId="25" xfId="0" applyFont="1" applyFill="1" applyBorder="1" applyAlignment="1">
      <alignment horizontal="right" wrapText="1"/>
    </xf>
    <xf numFmtId="164" fontId="2" fillId="2" borderId="25" xfId="0" applyFont="1" applyFill="1" applyBorder="1" applyAlignment="1">
      <alignment horizontal="center" wrapText="1"/>
    </xf>
    <xf numFmtId="167" fontId="18" fillId="9" borderId="6" xfId="0" applyNumberFormat="1" applyFont="1" applyFill="1" applyBorder="1" applyAlignment="1">
      <alignment horizontal="left" wrapText="1"/>
    </xf>
    <xf numFmtId="167" fontId="18" fillId="10" borderId="6" xfId="0" applyNumberFormat="1" applyFont="1" applyFill="1" applyBorder="1" applyAlignment="1">
      <alignment horizontal="left" wrapText="1"/>
    </xf>
    <xf numFmtId="168" fontId="2" fillId="10" borderId="0" xfId="0" applyNumberFormat="1" applyFont="1" applyFill="1" applyBorder="1" applyAlignment="1">
      <alignment horizontal="center" wrapText="1"/>
    </xf>
    <xf numFmtId="164" fontId="2" fillId="4" borderId="4" xfId="0" applyFont="1" applyFill="1" applyBorder="1" applyAlignment="1">
      <alignment horizontal="center"/>
    </xf>
    <xf numFmtId="164" fontId="17" fillId="5" borderId="4" xfId="0" applyFont="1" applyFill="1" applyBorder="1" applyAlignment="1">
      <alignment/>
    </xf>
    <xf numFmtId="164" fontId="2" fillId="5" borderId="4" xfId="0" applyFont="1" applyFill="1" applyBorder="1" applyAlignment="1">
      <alignment horizontal="center"/>
    </xf>
    <xf numFmtId="164" fontId="2" fillId="5" borderId="4" xfId="0" applyFont="1" applyFill="1" applyBorder="1" applyAlignment="1">
      <alignment wrapText="1"/>
    </xf>
    <xf numFmtId="165" fontId="2" fillId="5" borderId="4" xfId="0" applyNumberFormat="1" applyFont="1" applyFill="1" applyBorder="1" applyAlignment="1">
      <alignment/>
    </xf>
    <xf numFmtId="164" fontId="2" fillId="6" borderId="13" xfId="0" applyFont="1" applyFill="1" applyBorder="1" applyAlignment="1">
      <alignment horizontal="center"/>
    </xf>
    <xf numFmtId="164" fontId="4" fillId="6" borderId="14" xfId="0" applyFont="1" applyFill="1" applyBorder="1" applyAlignment="1">
      <alignment horizontal="right" wrapText="1"/>
    </xf>
    <xf numFmtId="164" fontId="0" fillId="5" borderId="0" xfId="0" applyFill="1" applyAlignment="1">
      <alignment/>
    </xf>
    <xf numFmtId="164" fontId="2" fillId="4" borderId="9" xfId="0" applyFont="1" applyFill="1" applyBorder="1" applyAlignment="1">
      <alignment horizontal="center"/>
    </xf>
    <xf numFmtId="164" fontId="0" fillId="4" borderId="9" xfId="0" applyFont="1" applyFill="1" applyBorder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wrapText="1"/>
    </xf>
    <xf numFmtId="165" fontId="19" fillId="0" borderId="0" xfId="0" applyNumberFormat="1" applyFont="1" applyBorder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0" borderId="0" xfId="0" applyFont="1" applyBorder="1" applyAlignment="1">
      <alignment horizontal="left"/>
    </xf>
    <xf numFmtId="167" fontId="17" fillId="9" borderId="6" xfId="0" applyNumberFormat="1" applyFont="1" applyFill="1" applyBorder="1" applyAlignment="1">
      <alignment horizontal="left" wrapText="1"/>
    </xf>
    <xf numFmtId="164" fontId="18" fillId="0" borderId="4" xfId="0" applyFont="1" applyBorder="1" applyAlignment="1">
      <alignment wrapText="1"/>
    </xf>
    <xf numFmtId="165" fontId="0" fillId="0" borderId="4" xfId="0" applyNumberFormat="1" applyFont="1" applyBorder="1" applyAlignment="1">
      <alignment/>
    </xf>
    <xf numFmtId="164" fontId="18" fillId="0" borderId="4" xfId="0" applyFont="1" applyBorder="1" applyAlignment="1">
      <alignment/>
    </xf>
    <xf numFmtId="165" fontId="0" fillId="3" borderId="3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7" fontId="18" fillId="5" borderId="6" xfId="0" applyNumberFormat="1" applyFont="1" applyFill="1" applyBorder="1" applyAlignment="1">
      <alignment horizontal="left" wrapText="1"/>
    </xf>
    <xf numFmtId="168" fontId="2" fillId="5" borderId="0" xfId="0" applyNumberFormat="1" applyFont="1" applyFill="1" applyBorder="1" applyAlignment="1">
      <alignment horizontal="center" wrapText="1"/>
    </xf>
    <xf numFmtId="164" fontId="0" fillId="5" borderId="4" xfId="0" applyFill="1" applyBorder="1" applyAlignment="1">
      <alignment/>
    </xf>
    <xf numFmtId="164" fontId="0" fillId="5" borderId="4" xfId="0" applyFont="1" applyFill="1" applyBorder="1" applyAlignment="1">
      <alignment wrapText="1"/>
    </xf>
    <xf numFmtId="165" fontId="0" fillId="5" borderId="4" xfId="0" applyNumberFormat="1" applyFont="1" applyFill="1" applyBorder="1" applyAlignment="1">
      <alignment/>
    </xf>
    <xf numFmtId="164" fontId="17" fillId="5" borderId="0" xfId="0" applyFont="1" applyFill="1" applyBorder="1" applyAlignment="1">
      <alignment/>
    </xf>
    <xf numFmtId="164" fontId="2" fillId="5" borderId="0" xfId="0" applyFont="1" applyFill="1" applyBorder="1" applyAlignment="1">
      <alignment/>
    </xf>
    <xf numFmtId="164" fontId="0" fillId="5" borderId="0" xfId="0" applyFill="1" applyBorder="1" applyAlignment="1">
      <alignment/>
    </xf>
    <xf numFmtId="164" fontId="2" fillId="5" borderId="0" xfId="0" applyFont="1" applyFill="1" applyBorder="1" applyAlignment="1">
      <alignment horizontal="right" wrapText="1"/>
    </xf>
    <xf numFmtId="165" fontId="0" fillId="5" borderId="0" xfId="0" applyNumberFormat="1" applyFont="1" applyFill="1" applyBorder="1" applyAlignment="1">
      <alignment/>
    </xf>
    <xf numFmtId="164" fontId="17" fillId="6" borderId="15" xfId="0" applyFont="1" applyFill="1" applyBorder="1" applyAlignment="1">
      <alignment/>
    </xf>
    <xf numFmtId="164" fontId="17" fillId="0" borderId="0" xfId="0" applyFont="1" applyAlignment="1">
      <alignment wrapText="1"/>
    </xf>
    <xf numFmtId="164" fontId="17" fillId="0" borderId="26" xfId="0" applyFont="1" applyBorder="1" applyAlignment="1">
      <alignment horizontal="left"/>
    </xf>
    <xf numFmtId="164" fontId="17" fillId="5" borderId="18" xfId="0" applyFont="1" applyFill="1" applyBorder="1" applyAlignment="1">
      <alignment/>
    </xf>
    <xf numFmtId="167" fontId="2" fillId="5" borderId="18" xfId="0" applyNumberFormat="1" applyFont="1" applyFill="1" applyBorder="1" applyAlignment="1">
      <alignment horizontal="center" wrapText="1"/>
    </xf>
    <xf numFmtId="165" fontId="2" fillId="11" borderId="18" xfId="0" applyNumberFormat="1" applyFont="1" applyFill="1" applyBorder="1" applyAlignment="1">
      <alignment horizontal="center" wrapText="1"/>
    </xf>
    <xf numFmtId="164" fontId="18" fillId="0" borderId="26" xfId="0" applyFont="1" applyBorder="1" applyAlignment="1">
      <alignment horizontal="left"/>
    </xf>
    <xf numFmtId="164" fontId="18" fillId="5" borderId="26" xfId="0" applyFont="1" applyFill="1" applyBorder="1" applyAlignment="1">
      <alignment horizontal="left"/>
    </xf>
    <xf numFmtId="164" fontId="0" fillId="5" borderId="19" xfId="0" applyFont="1" applyFill="1" applyBorder="1" applyAlignment="1">
      <alignment wrapText="1"/>
    </xf>
    <xf numFmtId="165" fontId="0" fillId="5" borderId="3" xfId="0" applyNumberFormat="1" applyFont="1" applyFill="1" applyBorder="1" applyAlignment="1">
      <alignment/>
    </xf>
    <xf numFmtId="164" fontId="18" fillId="0" borderId="0" xfId="0" applyFont="1" applyAlignment="1">
      <alignment wrapText="1"/>
    </xf>
    <xf numFmtId="165" fontId="2" fillId="5" borderId="3" xfId="0" applyNumberFormat="1" applyFont="1" applyFill="1" applyBorder="1" applyAlignment="1">
      <alignment/>
    </xf>
    <xf numFmtId="164" fontId="17" fillId="11" borderId="27" xfId="0" applyFont="1" applyFill="1" applyBorder="1" applyAlignment="1">
      <alignment horizontal="left"/>
    </xf>
    <xf numFmtId="164" fontId="2" fillId="11" borderId="4" xfId="0" applyFont="1" applyFill="1" applyBorder="1" applyAlignment="1">
      <alignment/>
    </xf>
    <xf numFmtId="165" fontId="0" fillId="11" borderId="3" xfId="0" applyNumberFormat="1" applyFont="1" applyFill="1" applyBorder="1" applyAlignment="1">
      <alignment/>
    </xf>
    <xf numFmtId="164" fontId="4" fillId="6" borderId="15" xfId="0" applyFont="1" applyFill="1" applyBorder="1" applyAlignment="1">
      <alignment horizontal="left"/>
    </xf>
    <xf numFmtId="165" fontId="4" fillId="6" borderId="15" xfId="0" applyNumberFormat="1" applyFont="1" applyFill="1" applyBorder="1" applyAlignment="1">
      <alignment wrapText="1"/>
    </xf>
    <xf numFmtId="164" fontId="17" fillId="0" borderId="0" xfId="0" applyFont="1" applyBorder="1" applyAlignment="1">
      <alignment wrapText="1"/>
    </xf>
    <xf numFmtId="164" fontId="17" fillId="11" borderId="3" xfId="0" applyFont="1" applyFill="1" applyBorder="1" applyAlignment="1">
      <alignment horizontal="left"/>
    </xf>
    <xf numFmtId="165" fontId="2" fillId="11" borderId="23" xfId="0" applyNumberFormat="1" applyFont="1" applyFill="1" applyBorder="1" applyAlignment="1">
      <alignment/>
    </xf>
    <xf numFmtId="164" fontId="17" fillId="9" borderId="3" xfId="0" applyFont="1" applyFill="1" applyBorder="1" applyAlignment="1">
      <alignment horizontal="left"/>
    </xf>
    <xf numFmtId="165" fontId="2" fillId="0" borderId="3" xfId="0" applyNumberFormat="1" applyFont="1" applyBorder="1" applyAlignment="1">
      <alignment/>
    </xf>
    <xf numFmtId="164" fontId="17" fillId="0" borderId="19" xfId="0" applyFont="1" applyBorder="1" applyAlignment="1">
      <alignment horizontal="left"/>
    </xf>
    <xf numFmtId="164" fontId="17" fillId="9" borderId="4" xfId="0" applyFont="1" applyFill="1" applyBorder="1" applyAlignment="1">
      <alignment/>
    </xf>
    <xf numFmtId="164" fontId="17" fillId="9" borderId="19" xfId="0" applyFont="1" applyFill="1" applyBorder="1" applyAlignment="1">
      <alignment wrapText="1"/>
    </xf>
    <xf numFmtId="165" fontId="2" fillId="11" borderId="3" xfId="0" applyNumberFormat="1" applyFont="1" applyFill="1" applyBorder="1" applyAlignment="1">
      <alignment/>
    </xf>
    <xf numFmtId="164" fontId="17" fillId="0" borderId="4" xfId="0" applyFont="1" applyBorder="1" applyAlignment="1">
      <alignment/>
    </xf>
    <xf numFmtId="164" fontId="17" fillId="0" borderId="19" xfId="0" applyFont="1" applyBorder="1" applyAlignment="1">
      <alignment wrapText="1"/>
    </xf>
    <xf numFmtId="164" fontId="19" fillId="0" borderId="4" xfId="0" applyFont="1" applyBorder="1" applyAlignment="1">
      <alignment/>
    </xf>
    <xf numFmtId="164" fontId="19" fillId="5" borderId="4" xfId="0" applyFont="1" applyFill="1" applyBorder="1" applyAlignment="1">
      <alignment/>
    </xf>
    <xf numFmtId="164" fontId="19" fillId="5" borderId="4" xfId="0" applyFont="1" applyFill="1" applyBorder="1" applyAlignment="1">
      <alignment horizontal="center"/>
    </xf>
    <xf numFmtId="164" fontId="19" fillId="5" borderId="4" xfId="0" applyFont="1" applyFill="1" applyBorder="1" applyAlignment="1">
      <alignment wrapText="1"/>
    </xf>
    <xf numFmtId="165" fontId="17" fillId="6" borderId="15" xfId="0" applyNumberFormat="1" applyFont="1" applyFill="1" applyBorder="1" applyAlignment="1">
      <alignment wrapText="1"/>
    </xf>
    <xf numFmtId="165" fontId="2" fillId="0" borderId="0" xfId="0" applyNumberFormat="1" applyFont="1" applyAlignment="1">
      <alignment/>
    </xf>
    <xf numFmtId="164" fontId="17" fillId="9" borderId="0" xfId="0" applyFont="1" applyFill="1" applyBorder="1" applyAlignment="1">
      <alignment/>
    </xf>
    <xf numFmtId="164" fontId="17" fillId="9" borderId="0" xfId="0" applyFont="1" applyFill="1" applyBorder="1" applyAlignment="1">
      <alignment wrapText="1"/>
    </xf>
    <xf numFmtId="165" fontId="2" fillId="11" borderId="0" xfId="0" applyNumberFormat="1" applyFont="1" applyFill="1" applyBorder="1" applyAlignment="1">
      <alignment/>
    </xf>
    <xf numFmtId="164" fontId="17" fillId="5" borderId="0" xfId="0" applyFont="1" applyFill="1" applyBorder="1" applyAlignment="1">
      <alignment wrapText="1"/>
    </xf>
    <xf numFmtId="164" fontId="21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4" fontId="17" fillId="9" borderId="18" xfId="0" applyFont="1" applyFill="1" applyBorder="1" applyAlignment="1">
      <alignment/>
    </xf>
    <xf numFmtId="167" fontId="2" fillId="9" borderId="18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164" fontId="2" fillId="3" borderId="28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/>
    </xf>
    <xf numFmtId="164" fontId="0" fillId="5" borderId="0" xfId="0" applyFont="1" applyFill="1" applyBorder="1" applyAlignment="1">
      <alignment wrapText="1"/>
    </xf>
    <xf numFmtId="167" fontId="17" fillId="9" borderId="0" xfId="0" applyNumberFormat="1" applyFont="1" applyFill="1" applyBorder="1" applyAlignment="1">
      <alignment horizontal="left" wrapText="1"/>
    </xf>
    <xf numFmtId="167" fontId="17" fillId="9" borderId="18" xfId="0" applyNumberFormat="1" applyFont="1" applyFill="1" applyBorder="1" applyAlignment="1">
      <alignment horizontal="left" wrapText="1"/>
    </xf>
    <xf numFmtId="164" fontId="2" fillId="9" borderId="4" xfId="0" applyFont="1" applyFill="1" applyBorder="1" applyAlignment="1">
      <alignment/>
    </xf>
    <xf numFmtId="164" fontId="2" fillId="4" borderId="0" xfId="0" applyFont="1" applyFill="1" applyAlignment="1">
      <alignment horizontal="center"/>
    </xf>
    <xf numFmtId="164" fontId="0" fillId="4" borderId="0" xfId="0" applyFill="1" applyAlignment="1">
      <alignment/>
    </xf>
    <xf numFmtId="167" fontId="17" fillId="5" borderId="4" xfId="0" applyNumberFormat="1" applyFont="1" applyFill="1" applyBorder="1" applyAlignment="1">
      <alignment horizontal="left" wrapText="1"/>
    </xf>
    <xf numFmtId="167" fontId="17" fillId="4" borderId="4" xfId="0" applyNumberFormat="1" applyFont="1" applyFill="1" applyBorder="1" applyAlignment="1">
      <alignment horizontal="left" wrapText="1"/>
    </xf>
    <xf numFmtId="167" fontId="17" fillId="9" borderId="4" xfId="0" applyNumberFormat="1" applyFont="1" applyFill="1" applyBorder="1" applyAlignment="1">
      <alignment horizontal="left" wrapText="1"/>
    </xf>
    <xf numFmtId="167" fontId="18" fillId="4" borderId="18" xfId="0" applyNumberFormat="1" applyFont="1" applyFill="1" applyBorder="1" applyAlignment="1">
      <alignment horizontal="left" wrapText="1"/>
    </xf>
    <xf numFmtId="167" fontId="18" fillId="3" borderId="18" xfId="0" applyNumberFormat="1" applyFont="1" applyFill="1" applyBorder="1" applyAlignment="1">
      <alignment horizontal="left" wrapText="1"/>
    </xf>
    <xf numFmtId="165" fontId="2" fillId="5" borderId="0" xfId="0" applyNumberFormat="1" applyFont="1" applyFill="1" applyBorder="1" applyAlignment="1">
      <alignment wrapText="1"/>
    </xf>
    <xf numFmtId="164" fontId="17" fillId="6" borderId="15" xfId="0" applyFont="1" applyFill="1" applyBorder="1" applyAlignment="1">
      <alignment horizontal="right"/>
    </xf>
    <xf numFmtId="165" fontId="17" fillId="6" borderId="15" xfId="0" applyNumberFormat="1" applyFont="1" applyFill="1" applyBorder="1" applyAlignment="1">
      <alignment/>
    </xf>
    <xf numFmtId="167" fontId="18" fillId="9" borderId="18" xfId="0" applyNumberFormat="1" applyFont="1" applyFill="1" applyBorder="1" applyAlignment="1">
      <alignment horizontal="left" wrapText="1"/>
    </xf>
    <xf numFmtId="164" fontId="1" fillId="3" borderId="4" xfId="0" applyFont="1" applyFill="1" applyBorder="1" applyAlignment="1">
      <alignment/>
    </xf>
    <xf numFmtId="164" fontId="22" fillId="3" borderId="4" xfId="0" applyFont="1" applyFill="1" applyBorder="1" applyAlignment="1">
      <alignment/>
    </xf>
    <xf numFmtId="164" fontId="1" fillId="3" borderId="4" xfId="0" applyFont="1" applyFill="1" applyBorder="1" applyAlignment="1">
      <alignment wrapText="1"/>
    </xf>
    <xf numFmtId="165" fontId="1" fillId="3" borderId="4" xfId="0" applyNumberFormat="1" applyFont="1" applyFill="1" applyBorder="1" applyAlignment="1">
      <alignment/>
    </xf>
    <xf numFmtId="164" fontId="0" fillId="4" borderId="9" xfId="0" applyFill="1" applyBorder="1" applyAlignment="1">
      <alignment/>
    </xf>
    <xf numFmtId="164" fontId="2" fillId="4" borderId="9" xfId="0" applyFont="1" applyFill="1" applyBorder="1" applyAlignment="1">
      <alignment/>
    </xf>
    <xf numFmtId="164" fontId="0" fillId="4" borderId="19" xfId="0" applyFont="1" applyFill="1" applyBorder="1" applyAlignment="1">
      <alignment wrapText="1"/>
    </xf>
    <xf numFmtId="167" fontId="18" fillId="5" borderId="3" xfId="0" applyNumberFormat="1" applyFont="1" applyFill="1" applyBorder="1" applyAlignment="1">
      <alignment horizontal="left" wrapText="1"/>
    </xf>
    <xf numFmtId="167" fontId="18" fillId="5" borderId="1" xfId="0" applyNumberFormat="1" applyFont="1" applyFill="1" applyBorder="1" applyAlignment="1">
      <alignment horizontal="left" wrapText="1"/>
    </xf>
    <xf numFmtId="164" fontId="22" fillId="3" borderId="4" xfId="0" applyFont="1" applyFill="1" applyBorder="1" applyAlignment="1">
      <alignment horizontal="center"/>
    </xf>
    <xf numFmtId="164" fontId="22" fillId="3" borderId="4" xfId="0" applyFont="1" applyFill="1" applyBorder="1" applyAlignment="1">
      <alignment wrapText="1"/>
    </xf>
    <xf numFmtId="165" fontId="22" fillId="3" borderId="4" xfId="0" applyNumberFormat="1" applyFont="1" applyFill="1" applyBorder="1" applyAlignment="1">
      <alignment/>
    </xf>
    <xf numFmtId="164" fontId="0" fillId="0" borderId="0" xfId="0" applyFont="1" applyBorder="1" applyAlignment="1">
      <alignment/>
    </xf>
    <xf numFmtId="164" fontId="19" fillId="0" borderId="0" xfId="0" applyFont="1" applyAlignment="1">
      <alignment wrapText="1"/>
    </xf>
    <xf numFmtId="164" fontId="19" fillId="0" borderId="26" xfId="0" applyFont="1" applyBorder="1" applyAlignment="1">
      <alignment horizontal="left"/>
    </xf>
    <xf numFmtId="164" fontId="2" fillId="3" borderId="9" xfId="0" applyFont="1" applyFill="1" applyBorder="1" applyAlignment="1">
      <alignment horizontal="center"/>
    </xf>
    <xf numFmtId="164" fontId="17" fillId="0" borderId="22" xfId="0" applyFont="1" applyBorder="1" applyAlignment="1">
      <alignment/>
    </xf>
    <xf numFmtId="164" fontId="2" fillId="0" borderId="23" xfId="0" applyFont="1" applyBorder="1" applyAlignment="1">
      <alignment/>
    </xf>
    <xf numFmtId="164" fontId="2" fillId="0" borderId="23" xfId="0" applyFont="1" applyBorder="1" applyAlignment="1">
      <alignment wrapText="1"/>
    </xf>
    <xf numFmtId="165" fontId="2" fillId="0" borderId="23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164" fontId="17" fillId="0" borderId="30" xfId="0" applyFont="1" applyBorder="1" applyAlignment="1">
      <alignment/>
    </xf>
    <xf numFmtId="165" fontId="2" fillId="0" borderId="31" xfId="0" applyNumberFormat="1" applyFont="1" applyBorder="1" applyAlignment="1">
      <alignment/>
    </xf>
    <xf numFmtId="164" fontId="17" fillId="0" borderId="9" xfId="0" applyFont="1" applyBorder="1" applyAlignment="1">
      <alignment horizontal="left"/>
    </xf>
    <xf numFmtId="164" fontId="2" fillId="3" borderId="0" xfId="0" applyFont="1" applyFill="1" applyBorder="1" applyAlignment="1">
      <alignment/>
    </xf>
    <xf numFmtId="164" fontId="0" fillId="4" borderId="28" xfId="0" applyFont="1" applyFill="1" applyBorder="1" applyAlignment="1">
      <alignment wrapText="1"/>
    </xf>
    <xf numFmtId="164" fontId="11" fillId="3" borderId="19" xfId="0" applyFont="1" applyFill="1" applyBorder="1" applyAlignment="1">
      <alignment wrapText="1"/>
    </xf>
    <xf numFmtId="164" fontId="2" fillId="4" borderId="0" xfId="0" applyFont="1" applyFill="1" applyBorder="1" applyAlignment="1">
      <alignment/>
    </xf>
    <xf numFmtId="164" fontId="0" fillId="3" borderId="9" xfId="0" applyFont="1" applyFill="1" applyBorder="1" applyAlignment="1">
      <alignment/>
    </xf>
    <xf numFmtId="164" fontId="2" fillId="5" borderId="19" xfId="0" applyFont="1" applyFill="1" applyBorder="1" applyAlignment="1">
      <alignment wrapText="1"/>
    </xf>
    <xf numFmtId="164" fontId="17" fillId="0" borderId="4" xfId="0" applyFont="1" applyBorder="1" applyAlignment="1">
      <alignment wrapText="1"/>
    </xf>
    <xf numFmtId="165" fontId="2" fillId="0" borderId="4" xfId="0" applyNumberFormat="1" applyFont="1" applyBorder="1" applyAlignment="1">
      <alignment/>
    </xf>
    <xf numFmtId="164" fontId="2" fillId="6" borderId="32" xfId="0" applyFont="1" applyFill="1" applyBorder="1" applyAlignment="1">
      <alignment vertical="center"/>
    </xf>
    <xf numFmtId="164" fontId="0" fillId="6" borderId="32" xfId="0" applyFill="1" applyBorder="1" applyAlignment="1">
      <alignment vertical="center"/>
    </xf>
    <xf numFmtId="164" fontId="4" fillId="6" borderId="32" xfId="0" applyFont="1" applyFill="1" applyBorder="1" applyAlignment="1">
      <alignment vertical="center"/>
    </xf>
    <xf numFmtId="165" fontId="2" fillId="6" borderId="15" xfId="0" applyNumberFormat="1" applyFont="1" applyFill="1" applyBorder="1" applyAlignment="1">
      <alignment vertic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vertical="center"/>
    </xf>
    <xf numFmtId="164" fontId="2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o 2" xfId="20"/>
    <cellStyle name="Obično_List7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645"/>
  <sheetViews>
    <sheetView tabSelected="1" zoomScale="95" zoomScaleNormal="95" workbookViewId="0" topLeftCell="A1">
      <selection activeCell="A25" sqref="A25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5.8515625" style="0" customWidth="1"/>
    <col min="4" max="4" width="5.421875" style="0" customWidth="1"/>
    <col min="5" max="5" width="8.140625" style="0" customWidth="1"/>
    <col min="6" max="6" width="73.7109375" style="2" customWidth="1"/>
    <col min="7" max="7" width="30.8515625" style="3" customWidth="1"/>
    <col min="8" max="8" width="23.57421875" style="0" customWidth="1"/>
    <col min="9" max="9" width="26.421875" style="0" customWidth="1"/>
  </cols>
  <sheetData>
    <row r="1" spans="1:9" ht="33.75" customHeight="1">
      <c r="A1" s="4" t="s">
        <v>0</v>
      </c>
      <c r="B1" s="4"/>
      <c r="C1" s="4"/>
      <c r="D1" s="4"/>
      <c r="E1" s="4"/>
      <c r="F1" s="4"/>
      <c r="G1" s="5"/>
      <c r="I1" s="6"/>
    </row>
    <row r="2" spans="1:7" ht="17.25">
      <c r="A2" s="7" t="s">
        <v>1</v>
      </c>
      <c r="B2" s="7"/>
      <c r="C2" s="7"/>
      <c r="D2" s="7"/>
      <c r="E2" s="7"/>
      <c r="F2" s="7"/>
      <c r="G2" s="5"/>
    </row>
    <row r="3" spans="1:7" s="11" customFormat="1" ht="13.5">
      <c r="A3" s="8" t="s">
        <v>2</v>
      </c>
      <c r="B3" s="8"/>
      <c r="C3" s="8"/>
      <c r="D3" s="8"/>
      <c r="E3" s="8"/>
      <c r="F3" s="9"/>
      <c r="G3" s="10"/>
    </row>
    <row r="4" spans="2:7" s="11" customFormat="1" ht="15">
      <c r="B4" s="12"/>
      <c r="C4" s="13" t="s">
        <v>3</v>
      </c>
      <c r="D4" s="13"/>
      <c r="E4" s="13"/>
      <c r="F4" s="14"/>
      <c r="G4" s="15"/>
    </row>
    <row r="5" spans="1:9" s="11" customFormat="1" ht="12.75">
      <c r="A5" s="16"/>
      <c r="B5" s="17"/>
      <c r="C5" s="16"/>
      <c r="D5" s="16"/>
      <c r="E5" s="16"/>
      <c r="F5" s="18"/>
      <c r="G5" s="19"/>
      <c r="H5" s="16"/>
      <c r="I5" s="16"/>
    </row>
    <row r="6" spans="1:9" s="11" customFormat="1" ht="12.75">
      <c r="A6" s="12"/>
      <c r="B6" s="12"/>
      <c r="C6" s="12"/>
      <c r="D6" s="12"/>
      <c r="E6" s="12"/>
      <c r="F6" s="20"/>
      <c r="G6" s="21" t="s">
        <v>4</v>
      </c>
      <c r="H6" s="22" t="s">
        <v>5</v>
      </c>
      <c r="I6" s="22" t="s">
        <v>5</v>
      </c>
    </row>
    <row r="7" spans="1:9" s="11" customFormat="1" ht="12.75">
      <c r="A7" s="12"/>
      <c r="B7" s="12"/>
      <c r="C7" s="12"/>
      <c r="D7" s="12"/>
      <c r="E7" s="12"/>
      <c r="F7" s="20"/>
      <c r="G7" s="22" t="s">
        <v>6</v>
      </c>
      <c r="H7" s="22" t="s">
        <v>7</v>
      </c>
      <c r="I7" s="22" t="s">
        <v>8</v>
      </c>
    </row>
    <row r="8" spans="1:9" s="11" customFormat="1" ht="15">
      <c r="A8" s="13" t="s">
        <v>9</v>
      </c>
      <c r="B8" s="12"/>
      <c r="F8" s="23"/>
      <c r="G8" s="24"/>
      <c r="H8" s="25"/>
      <c r="I8" s="26"/>
    </row>
    <row r="9" spans="1:9" s="11" customFormat="1" ht="15">
      <c r="A9" s="13" t="s">
        <v>10</v>
      </c>
      <c r="B9" s="12"/>
      <c r="C9" s="27"/>
      <c r="D9" s="27"/>
      <c r="E9" s="27"/>
      <c r="F9" s="28"/>
      <c r="G9" s="29">
        <v>12954100</v>
      </c>
      <c r="H9" s="30">
        <v>14640000</v>
      </c>
      <c r="I9" s="30">
        <v>14640000</v>
      </c>
    </row>
    <row r="10" spans="1:9" s="11" customFormat="1" ht="15">
      <c r="A10" s="13" t="s">
        <v>11</v>
      </c>
      <c r="B10" s="12"/>
      <c r="C10" s="27"/>
      <c r="D10" s="27"/>
      <c r="E10" s="27"/>
      <c r="F10" s="28"/>
      <c r="G10" s="31">
        <v>270000</v>
      </c>
      <c r="H10" s="30">
        <v>500000</v>
      </c>
      <c r="I10" s="30">
        <v>500000</v>
      </c>
    </row>
    <row r="11" spans="1:9" s="11" customFormat="1" ht="15">
      <c r="A11" s="13"/>
      <c r="B11" s="32"/>
      <c r="C11" s="33" t="s">
        <v>12</v>
      </c>
      <c r="D11" s="33"/>
      <c r="E11" s="33"/>
      <c r="F11" s="28"/>
      <c r="G11" s="34">
        <f>SUM(G9:G10)</f>
        <v>13224100</v>
      </c>
      <c r="H11" s="34">
        <f>SUM(H9:H10)</f>
        <v>15140000</v>
      </c>
      <c r="I11" s="34">
        <f>SUM(I9:I10)</f>
        <v>15140000</v>
      </c>
    </row>
    <row r="12" spans="1:9" s="11" customFormat="1" ht="15">
      <c r="A12" s="13" t="s">
        <v>13</v>
      </c>
      <c r="B12" s="12"/>
      <c r="C12" s="27"/>
      <c r="D12" s="27"/>
      <c r="E12" s="27"/>
      <c r="F12" s="28"/>
      <c r="G12" s="31">
        <v>6502485</v>
      </c>
      <c r="H12" s="30">
        <v>5640000</v>
      </c>
      <c r="I12" s="30">
        <v>5640000</v>
      </c>
    </row>
    <row r="13" spans="1:9" s="11" customFormat="1" ht="15">
      <c r="A13" s="13" t="s">
        <v>14</v>
      </c>
      <c r="B13" s="12"/>
      <c r="C13" s="27"/>
      <c r="D13" s="27"/>
      <c r="E13" s="27"/>
      <c r="F13" s="28"/>
      <c r="G13" s="31">
        <v>6703000</v>
      </c>
      <c r="H13" s="30">
        <v>9500000</v>
      </c>
      <c r="I13" s="30">
        <v>9500000</v>
      </c>
    </row>
    <row r="14" spans="1:9" s="11" customFormat="1" ht="15">
      <c r="A14" s="13"/>
      <c r="B14" s="12"/>
      <c r="C14" s="33" t="s">
        <v>15</v>
      </c>
      <c r="D14" s="33"/>
      <c r="E14" s="33"/>
      <c r="F14" s="35"/>
      <c r="G14" s="34">
        <f>SUM(G12:G13)</f>
        <v>13205485</v>
      </c>
      <c r="H14" s="34">
        <f>SUM(H12:H13)</f>
        <v>15140000</v>
      </c>
      <c r="I14" s="34">
        <f>SUM(I12:I13)</f>
        <v>15140000</v>
      </c>
    </row>
    <row r="15" spans="1:9" s="11" customFormat="1" ht="15">
      <c r="A15" s="13" t="s">
        <v>16</v>
      </c>
      <c r="B15" s="12"/>
      <c r="C15" s="27"/>
      <c r="D15" s="27"/>
      <c r="E15" s="27"/>
      <c r="F15" s="28"/>
      <c r="G15" s="36">
        <f>SUM(G11-G14)</f>
        <v>18615</v>
      </c>
      <c r="H15" s="36">
        <f>SUM(H11-H14)</f>
        <v>0</v>
      </c>
      <c r="I15" s="36">
        <f>SUM(I11-I14)</f>
        <v>0</v>
      </c>
    </row>
    <row r="16" spans="1:9" s="11" customFormat="1" ht="15">
      <c r="A16" s="13"/>
      <c r="B16" s="12"/>
      <c r="F16" s="23"/>
      <c r="G16" s="25"/>
      <c r="H16" s="37"/>
      <c r="I16" s="37"/>
    </row>
    <row r="17" spans="1:9" s="11" customFormat="1" ht="15">
      <c r="A17" s="13" t="s">
        <v>17</v>
      </c>
      <c r="B17" s="12"/>
      <c r="F17" s="23"/>
      <c r="G17" s="38"/>
      <c r="H17" s="37"/>
      <c r="I17" s="37"/>
    </row>
    <row r="18" spans="1:9" s="11" customFormat="1" ht="15">
      <c r="A18" s="13" t="s">
        <v>18</v>
      </c>
      <c r="B18" s="12"/>
      <c r="C18" s="27"/>
      <c r="D18" s="27"/>
      <c r="E18" s="27"/>
      <c r="F18" s="28"/>
      <c r="G18" s="39"/>
      <c r="H18" s="36"/>
      <c r="I18" s="36">
        <v>0</v>
      </c>
    </row>
    <row r="19" spans="1:9" s="11" customFormat="1" ht="15">
      <c r="A19" s="13" t="s">
        <v>19</v>
      </c>
      <c r="B19" s="12"/>
      <c r="C19" s="27"/>
      <c r="D19" s="27"/>
      <c r="E19" s="27"/>
      <c r="F19" s="28"/>
      <c r="G19" s="39">
        <v>18615</v>
      </c>
      <c r="H19" s="39">
        <v>0</v>
      </c>
      <c r="I19" s="36">
        <v>0</v>
      </c>
    </row>
    <row r="20" spans="1:9" s="11" customFormat="1" ht="15">
      <c r="A20" s="13" t="s">
        <v>20</v>
      </c>
      <c r="B20" s="12"/>
      <c r="C20" s="27"/>
      <c r="D20" s="27"/>
      <c r="E20" s="27"/>
      <c r="F20" s="28"/>
      <c r="G20" s="36">
        <f>SUM(G18-G19)</f>
        <v>-18615</v>
      </c>
      <c r="H20" s="36">
        <f>SUM(H18-H19)</f>
        <v>0</v>
      </c>
      <c r="I20" s="34">
        <f>SUM(I19)</f>
        <v>0</v>
      </c>
    </row>
    <row r="21" spans="1:9" s="11" customFormat="1" ht="15">
      <c r="A21" s="13"/>
      <c r="B21" s="12"/>
      <c r="F21" s="23"/>
      <c r="G21" s="40"/>
      <c r="H21" s="37"/>
      <c r="I21" s="37"/>
    </row>
    <row r="22" spans="1:9" s="11" customFormat="1" ht="15">
      <c r="A22" s="13"/>
      <c r="B22" s="12"/>
      <c r="C22" s="41" t="s">
        <v>21</v>
      </c>
      <c r="D22" s="41"/>
      <c r="E22" s="41"/>
      <c r="F22" s="42"/>
      <c r="G22" s="39">
        <v>0</v>
      </c>
      <c r="H22" s="36">
        <v>0</v>
      </c>
      <c r="I22" s="36">
        <v>0</v>
      </c>
    </row>
    <row r="23" spans="1:9" s="11" customFormat="1" ht="15">
      <c r="A23" s="13" t="s">
        <v>22</v>
      </c>
      <c r="B23" s="12"/>
      <c r="C23" s="27"/>
      <c r="D23" s="27"/>
      <c r="E23" s="27"/>
      <c r="F23" s="28"/>
      <c r="G23" s="36">
        <f>SUM(G15+G20+G22)</f>
        <v>0</v>
      </c>
      <c r="H23" s="36">
        <v>0</v>
      </c>
      <c r="I23" s="36">
        <f>SUM(I15+I20+I22)</f>
        <v>0</v>
      </c>
    </row>
    <row r="24" spans="1:9" s="11" customFormat="1" ht="12.75">
      <c r="A24" s="12"/>
      <c r="B24" s="12"/>
      <c r="F24" s="43"/>
      <c r="G24" s="44"/>
      <c r="I24" s="45"/>
    </row>
    <row r="25" spans="1:9" s="11" customFormat="1" ht="28.5" customHeight="1">
      <c r="A25" s="46" t="s">
        <v>23</v>
      </c>
      <c r="B25" s="46"/>
      <c r="C25" s="46"/>
      <c r="D25" s="46"/>
      <c r="E25" s="46"/>
      <c r="F25" s="46"/>
      <c r="G25" s="46"/>
      <c r="H25" s="46"/>
      <c r="I25" s="46"/>
    </row>
    <row r="26" spans="1:7" s="11" customFormat="1" ht="15">
      <c r="A26" s="12"/>
      <c r="B26" s="13" t="s">
        <v>24</v>
      </c>
      <c r="F26" s="23"/>
      <c r="G26" s="44"/>
    </row>
    <row r="27" spans="1:7" s="11" customFormat="1" ht="15">
      <c r="A27" s="12"/>
      <c r="B27" s="13"/>
      <c r="C27" s="13" t="s">
        <v>25</v>
      </c>
      <c r="D27" s="13"/>
      <c r="F27" s="23"/>
      <c r="G27" s="44"/>
    </row>
    <row r="28" spans="1:9" s="51" customFormat="1" ht="12.75">
      <c r="A28" s="47" t="s">
        <v>26</v>
      </c>
      <c r="B28" s="48" t="s">
        <v>27</v>
      </c>
      <c r="C28" s="48" t="s">
        <v>28</v>
      </c>
      <c r="D28" s="48" t="s">
        <v>29</v>
      </c>
      <c r="E28" s="48" t="s">
        <v>30</v>
      </c>
      <c r="F28" s="49" t="s">
        <v>31</v>
      </c>
      <c r="G28" s="50" t="s">
        <v>32</v>
      </c>
      <c r="H28" s="50" t="s">
        <v>33</v>
      </c>
      <c r="I28" s="50" t="s">
        <v>34</v>
      </c>
    </row>
    <row r="29" spans="1:9" s="55" customFormat="1" ht="13.5" customHeight="1">
      <c r="A29" s="52">
        <v>1</v>
      </c>
      <c r="B29" s="52"/>
      <c r="C29" s="52"/>
      <c r="D29" s="52"/>
      <c r="E29" s="52"/>
      <c r="F29" s="53">
        <v>2</v>
      </c>
      <c r="G29" s="54"/>
      <c r="H29" s="54">
        <v>4</v>
      </c>
      <c r="I29" s="54">
        <v>5</v>
      </c>
    </row>
    <row r="30" spans="1:9" s="1" customFormat="1" ht="12.75" customHeight="1">
      <c r="A30" s="56">
        <v>6</v>
      </c>
      <c r="B30" s="56"/>
      <c r="C30" s="56"/>
      <c r="D30" s="56"/>
      <c r="E30" s="56"/>
      <c r="F30" s="57" t="s">
        <v>35</v>
      </c>
      <c r="G30" s="58">
        <f>G31+G39+G52+G64+G76</f>
        <v>12954100</v>
      </c>
      <c r="H30" s="58">
        <f>H31+H39+H52+H64+H76</f>
        <v>14640000</v>
      </c>
      <c r="I30" s="58">
        <f>I31+I39+I52+I64+I76</f>
        <v>14640000</v>
      </c>
    </row>
    <row r="31" spans="1:9" ht="12.75">
      <c r="A31" s="59"/>
      <c r="B31" s="60">
        <v>61</v>
      </c>
      <c r="C31" s="60"/>
      <c r="D31" s="60"/>
      <c r="E31" s="60"/>
      <c r="F31" s="57" t="s">
        <v>36</v>
      </c>
      <c r="G31" s="58">
        <f>G32+G34+G36</f>
        <v>2715400</v>
      </c>
      <c r="H31" s="58">
        <v>6500000</v>
      </c>
      <c r="I31" s="58">
        <v>6500000</v>
      </c>
    </row>
    <row r="32" spans="1:9" ht="12.75">
      <c r="A32" s="59"/>
      <c r="B32" s="59"/>
      <c r="C32" s="61"/>
      <c r="D32" s="61"/>
      <c r="E32" s="60">
        <v>611</v>
      </c>
      <c r="F32" s="57" t="s">
        <v>37</v>
      </c>
      <c r="G32" s="58">
        <f>SUM(G33)</f>
        <v>2515400</v>
      </c>
      <c r="H32" s="62"/>
      <c r="I32" s="62"/>
    </row>
    <row r="33" spans="1:9" ht="12.75">
      <c r="A33" s="59"/>
      <c r="B33" s="59"/>
      <c r="C33" s="63"/>
      <c r="D33" s="63">
        <v>11</v>
      </c>
      <c r="E33" s="63">
        <v>6111</v>
      </c>
      <c r="F33" s="64" t="s">
        <v>37</v>
      </c>
      <c r="G33" s="65">
        <v>2515400</v>
      </c>
      <c r="H33" s="65"/>
      <c r="I33" s="65"/>
    </row>
    <row r="34" spans="1:9" ht="12.75">
      <c r="A34" s="59"/>
      <c r="B34" s="59"/>
      <c r="C34" s="61"/>
      <c r="D34" s="61"/>
      <c r="E34" s="60">
        <v>613</v>
      </c>
      <c r="F34" s="57" t="s">
        <v>38</v>
      </c>
      <c r="G34" s="58">
        <f>SUM(G35)</f>
        <v>100000</v>
      </c>
      <c r="H34" s="62"/>
      <c r="I34" s="62"/>
    </row>
    <row r="35" spans="1:9" ht="12.75">
      <c r="A35" s="59"/>
      <c r="B35" s="59"/>
      <c r="C35" s="63"/>
      <c r="D35" s="63">
        <v>11</v>
      </c>
      <c r="E35" s="63">
        <v>6134</v>
      </c>
      <c r="F35" s="64" t="s">
        <v>39</v>
      </c>
      <c r="G35" s="65">
        <v>100000</v>
      </c>
      <c r="H35" s="65"/>
      <c r="I35" s="65"/>
    </row>
    <row r="36" spans="1:9" ht="12.75">
      <c r="A36" s="59"/>
      <c r="B36" s="59"/>
      <c r="C36" s="61"/>
      <c r="D36" s="61"/>
      <c r="E36" s="60">
        <v>614</v>
      </c>
      <c r="F36" s="57" t="s">
        <v>40</v>
      </c>
      <c r="G36" s="58">
        <f>SUM(G37:G38)</f>
        <v>100000</v>
      </c>
      <c r="H36" s="62"/>
      <c r="I36" s="62"/>
    </row>
    <row r="37" spans="1:9" ht="12.75">
      <c r="A37" s="59"/>
      <c r="B37" s="59"/>
      <c r="C37" s="63"/>
      <c r="D37" s="63">
        <v>11</v>
      </c>
      <c r="E37" s="63">
        <v>6142</v>
      </c>
      <c r="F37" s="64" t="s">
        <v>41</v>
      </c>
      <c r="G37" s="65">
        <v>60000</v>
      </c>
      <c r="H37" s="65"/>
      <c r="I37" s="65"/>
    </row>
    <row r="38" spans="1:9" ht="12.75">
      <c r="A38" s="59"/>
      <c r="B38" s="59"/>
      <c r="C38" s="63"/>
      <c r="D38" s="63">
        <v>11</v>
      </c>
      <c r="E38" s="63">
        <v>6143</v>
      </c>
      <c r="F38" s="64" t="s">
        <v>42</v>
      </c>
      <c r="G38" s="65">
        <v>40000</v>
      </c>
      <c r="H38" s="65"/>
      <c r="I38" s="65"/>
    </row>
    <row r="39" spans="1:9" ht="12.75">
      <c r="A39" s="66"/>
      <c r="B39" s="60">
        <v>63</v>
      </c>
      <c r="C39" s="60"/>
      <c r="D39" s="60"/>
      <c r="E39" s="60"/>
      <c r="F39" s="67" t="s">
        <v>43</v>
      </c>
      <c r="G39" s="58">
        <f>G40+G47+G49</f>
        <v>9120700</v>
      </c>
      <c r="H39" s="58">
        <v>7260000</v>
      </c>
      <c r="I39" s="58">
        <v>7260000</v>
      </c>
    </row>
    <row r="40" spans="1:9" ht="12.75">
      <c r="A40" s="66"/>
      <c r="B40" s="68"/>
      <c r="C40" s="61"/>
      <c r="D40" s="61"/>
      <c r="E40" s="60">
        <v>633</v>
      </c>
      <c r="F40" s="57" t="s">
        <v>44</v>
      </c>
      <c r="G40" s="58">
        <f>SUM(G41:G46)</f>
        <v>7410000</v>
      </c>
      <c r="H40" s="58"/>
      <c r="I40" s="58"/>
    </row>
    <row r="41" spans="1:9" ht="12.75">
      <c r="A41" s="66"/>
      <c r="B41" s="68"/>
      <c r="C41" s="63"/>
      <c r="D41" s="63">
        <v>51</v>
      </c>
      <c r="E41" s="63">
        <v>6331</v>
      </c>
      <c r="F41" s="64" t="s">
        <v>45</v>
      </c>
      <c r="G41" s="65">
        <v>3000000</v>
      </c>
      <c r="H41" s="69"/>
      <c r="I41" s="69"/>
    </row>
    <row r="42" spans="1:9" ht="12.75">
      <c r="A42" s="66"/>
      <c r="B42" s="68"/>
      <c r="C42" s="63"/>
      <c r="D42" s="63">
        <v>51</v>
      </c>
      <c r="E42" s="63">
        <v>6331</v>
      </c>
      <c r="F42" s="64" t="s">
        <v>46</v>
      </c>
      <c r="G42" s="65">
        <v>30000</v>
      </c>
      <c r="H42" s="69"/>
      <c r="I42" s="69"/>
    </row>
    <row r="43" spans="1:9" ht="12.75">
      <c r="A43" s="66"/>
      <c r="B43" s="68"/>
      <c r="C43" s="63"/>
      <c r="D43" s="63">
        <v>52</v>
      </c>
      <c r="E43" s="63">
        <v>6332</v>
      </c>
      <c r="F43" s="64" t="s">
        <v>47</v>
      </c>
      <c r="G43" s="65">
        <v>1000000</v>
      </c>
      <c r="H43" s="69"/>
      <c r="I43" s="69"/>
    </row>
    <row r="44" spans="1:9" ht="12.75">
      <c r="A44" s="66"/>
      <c r="B44" s="68"/>
      <c r="C44" s="63"/>
      <c r="D44" s="63">
        <v>52</v>
      </c>
      <c r="E44" s="63">
        <v>6331</v>
      </c>
      <c r="F44" s="64" t="s">
        <v>48</v>
      </c>
      <c r="G44" s="65">
        <v>500000</v>
      </c>
      <c r="H44" s="69"/>
      <c r="I44" s="69"/>
    </row>
    <row r="45" spans="1:9" ht="12.75">
      <c r="A45" s="66"/>
      <c r="B45" s="68"/>
      <c r="C45" s="63"/>
      <c r="D45" s="63">
        <v>52</v>
      </c>
      <c r="E45" s="63">
        <v>6332</v>
      </c>
      <c r="F45" s="64" t="s">
        <v>49</v>
      </c>
      <c r="G45" s="65">
        <v>2200000</v>
      </c>
      <c r="H45" s="69"/>
      <c r="I45" s="69"/>
    </row>
    <row r="46" spans="1:9" ht="12.75">
      <c r="A46" s="66"/>
      <c r="B46" s="68"/>
      <c r="C46" s="63"/>
      <c r="D46" s="63"/>
      <c r="E46" s="63">
        <v>6332</v>
      </c>
      <c r="F46" s="64" t="s">
        <v>50</v>
      </c>
      <c r="G46" s="65">
        <v>680000</v>
      </c>
      <c r="H46" s="69"/>
      <c r="I46" s="69"/>
    </row>
    <row r="47" spans="1:9" ht="12.75">
      <c r="A47" s="59"/>
      <c r="B47" s="59"/>
      <c r="C47" s="61"/>
      <c r="D47" s="61"/>
      <c r="E47" s="60">
        <v>634</v>
      </c>
      <c r="F47" s="67" t="s">
        <v>51</v>
      </c>
      <c r="G47" s="58">
        <f>SUM(G48:G48)</f>
        <v>160000</v>
      </c>
      <c r="H47" s="62"/>
      <c r="I47" s="62"/>
    </row>
    <row r="48" spans="1:9" ht="12.75">
      <c r="A48" s="59"/>
      <c r="B48" s="59"/>
      <c r="C48" s="63"/>
      <c r="D48" s="63">
        <v>51</v>
      </c>
      <c r="E48" s="63">
        <v>6341</v>
      </c>
      <c r="F48" s="64" t="s">
        <v>52</v>
      </c>
      <c r="G48" s="65">
        <v>160000</v>
      </c>
      <c r="H48" s="65"/>
      <c r="I48" s="65"/>
    </row>
    <row r="49" spans="1:9" ht="12.75">
      <c r="A49" s="59"/>
      <c r="B49" s="59"/>
      <c r="C49" s="61"/>
      <c r="D49" s="61"/>
      <c r="E49" s="60">
        <v>638</v>
      </c>
      <c r="F49" s="57" t="s">
        <v>53</v>
      </c>
      <c r="G49" s="58">
        <f>SUM(G50:G51)</f>
        <v>1550700</v>
      </c>
      <c r="H49" s="62"/>
      <c r="I49" s="62"/>
    </row>
    <row r="50" spans="1:9" ht="12.75">
      <c r="A50" s="59"/>
      <c r="B50" s="59"/>
      <c r="C50" s="63"/>
      <c r="D50" s="63">
        <v>51</v>
      </c>
      <c r="E50" s="63">
        <v>6381</v>
      </c>
      <c r="F50" s="64" t="s">
        <v>54</v>
      </c>
      <c r="G50" s="65">
        <v>1170700</v>
      </c>
      <c r="H50" s="65"/>
      <c r="I50" s="65"/>
    </row>
    <row r="51" spans="1:9" ht="12.75">
      <c r="A51" s="59"/>
      <c r="B51" s="59"/>
      <c r="C51" s="63"/>
      <c r="D51" s="63">
        <v>51</v>
      </c>
      <c r="E51" s="63">
        <v>6381</v>
      </c>
      <c r="F51" s="64" t="s">
        <v>55</v>
      </c>
      <c r="G51" s="65">
        <v>380000</v>
      </c>
      <c r="H51" s="65"/>
      <c r="I51" s="65"/>
    </row>
    <row r="52" spans="1:9" ht="12.75">
      <c r="A52" s="66"/>
      <c r="B52" s="60">
        <v>64</v>
      </c>
      <c r="C52" s="60"/>
      <c r="D52" s="60"/>
      <c r="E52" s="60"/>
      <c r="F52" s="57" t="s">
        <v>56</v>
      </c>
      <c r="G52" s="58">
        <f>G53+G55</f>
        <v>607000</v>
      </c>
      <c r="H52" s="58">
        <v>380000</v>
      </c>
      <c r="I52" s="58">
        <v>380000</v>
      </c>
    </row>
    <row r="53" spans="1:9" ht="12.75">
      <c r="A53" s="59"/>
      <c r="B53" s="59"/>
      <c r="C53" s="61"/>
      <c r="D53" s="61"/>
      <c r="E53" s="60">
        <v>641</v>
      </c>
      <c r="F53" s="57" t="s">
        <v>57</v>
      </c>
      <c r="G53" s="58">
        <f>SUM(G54)</f>
        <v>2000</v>
      </c>
      <c r="H53" s="62"/>
      <c r="I53" s="62"/>
    </row>
    <row r="54" spans="1:9" ht="12.75">
      <c r="A54" s="59"/>
      <c r="B54" s="59"/>
      <c r="C54" s="63"/>
      <c r="D54" s="63">
        <v>11</v>
      </c>
      <c r="E54" s="63">
        <v>6412</v>
      </c>
      <c r="F54" s="64" t="s">
        <v>58</v>
      </c>
      <c r="G54" s="65">
        <v>2000</v>
      </c>
      <c r="H54" s="65"/>
      <c r="I54" s="65"/>
    </row>
    <row r="55" spans="1:9" ht="12.75">
      <c r="A55" s="59"/>
      <c r="B55" s="59"/>
      <c r="C55" s="61"/>
      <c r="D55" s="61"/>
      <c r="E55" s="60">
        <v>642</v>
      </c>
      <c r="F55" s="57" t="s">
        <v>59</v>
      </c>
      <c r="G55" s="58">
        <f>SUM(G56:G63)</f>
        <v>605000</v>
      </c>
      <c r="H55" s="62"/>
      <c r="I55" s="62"/>
    </row>
    <row r="56" spans="1:9" ht="12.75">
      <c r="A56" s="59"/>
      <c r="B56" s="59"/>
      <c r="C56" s="63"/>
      <c r="D56" s="63">
        <v>41</v>
      </c>
      <c r="E56" s="63">
        <v>6421</v>
      </c>
      <c r="F56" s="64" t="s">
        <v>60</v>
      </c>
      <c r="G56" s="65">
        <v>25000</v>
      </c>
      <c r="H56" s="65"/>
      <c r="I56" s="65"/>
    </row>
    <row r="57" spans="1:9" ht="12.75">
      <c r="A57" s="59"/>
      <c r="B57" s="59"/>
      <c r="C57" s="63"/>
      <c r="D57" s="63">
        <v>41</v>
      </c>
      <c r="E57" s="63">
        <v>6421</v>
      </c>
      <c r="F57" s="64" t="s">
        <v>61</v>
      </c>
      <c r="G57" s="65">
        <v>2000</v>
      </c>
      <c r="H57" s="65"/>
      <c r="I57" s="65"/>
    </row>
    <row r="58" spans="1:9" ht="12.75">
      <c r="A58" s="59"/>
      <c r="B58" s="59"/>
      <c r="C58" s="63"/>
      <c r="D58" s="63">
        <v>41</v>
      </c>
      <c r="E58" s="63">
        <v>6422</v>
      </c>
      <c r="F58" s="64" t="s">
        <v>62</v>
      </c>
      <c r="G58" s="65">
        <v>200000</v>
      </c>
      <c r="H58" s="65"/>
      <c r="I58" s="65"/>
    </row>
    <row r="59" spans="1:9" ht="12.75">
      <c r="A59" s="59"/>
      <c r="B59" s="59"/>
      <c r="C59" s="63"/>
      <c r="D59" s="63">
        <v>41</v>
      </c>
      <c r="E59" s="63">
        <v>6422</v>
      </c>
      <c r="F59" s="64" t="s">
        <v>63</v>
      </c>
      <c r="G59" s="65">
        <v>68000</v>
      </c>
      <c r="H59" s="65"/>
      <c r="I59" s="65"/>
    </row>
    <row r="60" spans="1:9" ht="12.75">
      <c r="A60" s="59"/>
      <c r="B60" s="59"/>
      <c r="C60" s="63"/>
      <c r="D60" s="63">
        <v>41</v>
      </c>
      <c r="E60" s="63">
        <v>6422</v>
      </c>
      <c r="F60" s="64" t="s">
        <v>64</v>
      </c>
      <c r="G60" s="65">
        <v>30000</v>
      </c>
      <c r="H60" s="65"/>
      <c r="I60" s="65"/>
    </row>
    <row r="61" spans="1:9" ht="12.75">
      <c r="A61" s="59"/>
      <c r="B61" s="59"/>
      <c r="C61" s="63"/>
      <c r="D61" s="63">
        <v>41</v>
      </c>
      <c r="E61" s="63">
        <v>6422</v>
      </c>
      <c r="F61" s="64" t="s">
        <v>65</v>
      </c>
      <c r="G61" s="65">
        <v>50000</v>
      </c>
      <c r="H61" s="65"/>
      <c r="I61" s="65"/>
    </row>
    <row r="62" spans="1:9" ht="12.75">
      <c r="A62" s="59"/>
      <c r="B62" s="59"/>
      <c r="C62" s="63"/>
      <c r="D62" s="63">
        <v>41</v>
      </c>
      <c r="E62" s="63">
        <v>6422</v>
      </c>
      <c r="F62" s="64" t="s">
        <v>66</v>
      </c>
      <c r="G62" s="65">
        <v>200000</v>
      </c>
      <c r="H62" s="65"/>
      <c r="I62" s="65"/>
    </row>
    <row r="63" spans="1:9" ht="12.75">
      <c r="A63" s="59"/>
      <c r="B63" s="59"/>
      <c r="C63" s="63"/>
      <c r="D63" s="63">
        <v>41</v>
      </c>
      <c r="E63" s="63">
        <v>6422</v>
      </c>
      <c r="F63" s="64" t="s">
        <v>67</v>
      </c>
      <c r="G63" s="65">
        <v>30000</v>
      </c>
      <c r="H63" s="65"/>
      <c r="I63" s="65"/>
    </row>
    <row r="64" spans="1:9" ht="14.25" customHeight="1">
      <c r="A64" s="66"/>
      <c r="B64" s="60">
        <v>65</v>
      </c>
      <c r="C64" s="60"/>
      <c r="D64" s="60"/>
      <c r="E64" s="60"/>
      <c r="F64" s="70" t="s">
        <v>68</v>
      </c>
      <c r="G64" s="58">
        <f>G65+G68+G73</f>
        <v>471000</v>
      </c>
      <c r="H64" s="58">
        <v>450000</v>
      </c>
      <c r="I64" s="58">
        <v>450000</v>
      </c>
    </row>
    <row r="65" spans="1:9" ht="12.75">
      <c r="A65" s="66"/>
      <c r="B65" s="68"/>
      <c r="C65" s="61"/>
      <c r="D65" s="61"/>
      <c r="E65" s="60">
        <v>651</v>
      </c>
      <c r="F65" s="57" t="s">
        <v>69</v>
      </c>
      <c r="G65" s="58">
        <f>SUM(G66:G67)</f>
        <v>6000</v>
      </c>
      <c r="H65" s="62"/>
      <c r="I65" s="62"/>
    </row>
    <row r="66" spans="1:9" ht="12.75">
      <c r="A66" s="66"/>
      <c r="B66" s="68"/>
      <c r="C66" s="63"/>
      <c r="D66" s="63">
        <v>11</v>
      </c>
      <c r="E66" s="63">
        <v>6511</v>
      </c>
      <c r="F66" s="64" t="s">
        <v>70</v>
      </c>
      <c r="G66" s="65">
        <v>2000</v>
      </c>
      <c r="H66" s="65"/>
      <c r="I66" s="65"/>
    </row>
    <row r="67" spans="1:9" ht="12.75">
      <c r="A67" s="66"/>
      <c r="B67" s="68"/>
      <c r="C67" s="63"/>
      <c r="D67" s="63">
        <v>41</v>
      </c>
      <c r="E67" s="63">
        <v>6512</v>
      </c>
      <c r="F67" s="64" t="s">
        <v>71</v>
      </c>
      <c r="G67" s="65">
        <v>4000</v>
      </c>
      <c r="H67" s="65"/>
      <c r="I67" s="65"/>
    </row>
    <row r="68" spans="1:9" ht="12.75">
      <c r="A68" s="59"/>
      <c r="B68" s="59"/>
      <c r="C68" s="61"/>
      <c r="D68" s="61"/>
      <c r="E68" s="60">
        <v>652</v>
      </c>
      <c r="F68" s="57" t="s">
        <v>72</v>
      </c>
      <c r="G68" s="58">
        <f>SUM(G69:G72)</f>
        <v>135000</v>
      </c>
      <c r="H68" s="62"/>
      <c r="I68" s="62"/>
    </row>
    <row r="69" spans="1:9" ht="12.75">
      <c r="A69" s="59"/>
      <c r="B69" s="59"/>
      <c r="C69" s="63"/>
      <c r="D69" s="63">
        <v>41</v>
      </c>
      <c r="E69" s="63">
        <v>6522</v>
      </c>
      <c r="F69" s="64" t="s">
        <v>73</v>
      </c>
      <c r="G69" s="65">
        <v>10000</v>
      </c>
      <c r="H69" s="65"/>
      <c r="I69" s="65"/>
    </row>
    <row r="70" spans="1:9" ht="12.75">
      <c r="A70" s="59"/>
      <c r="B70" s="59"/>
      <c r="C70" s="63"/>
      <c r="D70" s="63">
        <v>41</v>
      </c>
      <c r="E70" s="63">
        <v>6526</v>
      </c>
      <c r="F70" s="64" t="s">
        <v>74</v>
      </c>
      <c r="G70" s="65">
        <v>5000</v>
      </c>
      <c r="H70" s="65"/>
      <c r="I70" s="65"/>
    </row>
    <row r="71" spans="1:9" ht="12.75">
      <c r="A71" s="59"/>
      <c r="B71" s="59"/>
      <c r="C71" s="63"/>
      <c r="D71" s="63">
        <v>41</v>
      </c>
      <c r="E71" s="63">
        <v>6526</v>
      </c>
      <c r="F71" s="64" t="s">
        <v>75</v>
      </c>
      <c r="G71" s="65">
        <v>30000</v>
      </c>
      <c r="H71" s="65"/>
      <c r="I71" s="65"/>
    </row>
    <row r="72" spans="1:9" ht="12.75">
      <c r="A72" s="59"/>
      <c r="B72" s="59"/>
      <c r="C72" s="63"/>
      <c r="D72" s="63">
        <v>41</v>
      </c>
      <c r="E72" s="63">
        <v>6526</v>
      </c>
      <c r="F72" s="64" t="s">
        <v>76</v>
      </c>
      <c r="G72" s="65">
        <v>90000</v>
      </c>
      <c r="H72" s="65"/>
      <c r="I72" s="65"/>
    </row>
    <row r="73" spans="1:9" ht="12.75">
      <c r="A73" s="59"/>
      <c r="B73" s="59"/>
      <c r="C73" s="61"/>
      <c r="D73" s="61"/>
      <c r="E73" s="60">
        <v>653</v>
      </c>
      <c r="F73" s="57" t="s">
        <v>77</v>
      </c>
      <c r="G73" s="58">
        <f>SUM(G74:G75)</f>
        <v>330000</v>
      </c>
      <c r="H73" s="62"/>
      <c r="I73" s="62"/>
    </row>
    <row r="74" spans="1:9" ht="12.75">
      <c r="A74" s="59"/>
      <c r="B74" s="59"/>
      <c r="C74" s="63"/>
      <c r="D74" s="63">
        <v>41</v>
      </c>
      <c r="E74" s="63">
        <v>6531</v>
      </c>
      <c r="F74" s="64" t="s">
        <v>78</v>
      </c>
      <c r="G74" s="65">
        <v>30000</v>
      </c>
      <c r="H74" s="65"/>
      <c r="I74" s="65"/>
    </row>
    <row r="75" spans="1:9" ht="12.75">
      <c r="A75" s="59"/>
      <c r="B75" s="59"/>
      <c r="C75" s="63"/>
      <c r="D75" s="63">
        <v>41</v>
      </c>
      <c r="E75" s="63">
        <v>6531</v>
      </c>
      <c r="F75" s="64" t="s">
        <v>79</v>
      </c>
      <c r="G75" s="65">
        <v>300000</v>
      </c>
      <c r="H75" s="65"/>
      <c r="I75" s="65"/>
    </row>
    <row r="76" spans="1:9" ht="12.75">
      <c r="A76" s="59"/>
      <c r="B76" s="60">
        <v>66</v>
      </c>
      <c r="C76" s="61"/>
      <c r="D76" s="61"/>
      <c r="E76" s="61"/>
      <c r="F76" s="71" t="s">
        <v>80</v>
      </c>
      <c r="G76" s="58">
        <f>SUM(G77)</f>
        <v>40000</v>
      </c>
      <c r="H76" s="58">
        <v>50000</v>
      </c>
      <c r="I76" s="58">
        <v>50000</v>
      </c>
    </row>
    <row r="77" spans="1:9" ht="12.75">
      <c r="A77" s="59"/>
      <c r="B77" s="59"/>
      <c r="C77" s="63"/>
      <c r="D77" s="63">
        <v>41</v>
      </c>
      <c r="E77" s="72">
        <v>6615</v>
      </c>
      <c r="F77" s="73" t="s">
        <v>81</v>
      </c>
      <c r="G77" s="65">
        <v>40000</v>
      </c>
      <c r="H77" s="65"/>
      <c r="I77" s="65"/>
    </row>
    <row r="78" spans="1:9" ht="12.75">
      <c r="A78" s="60">
        <v>7</v>
      </c>
      <c r="B78" s="60"/>
      <c r="C78" s="74"/>
      <c r="D78" s="74"/>
      <c r="E78" s="74"/>
      <c r="F78" s="57" t="s">
        <v>82</v>
      </c>
      <c r="G78" s="58">
        <f>G79+G81</f>
        <v>270000</v>
      </c>
      <c r="H78" s="58">
        <v>500000</v>
      </c>
      <c r="I78" s="58">
        <v>500000</v>
      </c>
    </row>
    <row r="79" spans="1:9" ht="12.75">
      <c r="A79" s="68"/>
      <c r="B79" s="60">
        <v>71</v>
      </c>
      <c r="C79" s="74"/>
      <c r="D79" s="74"/>
      <c r="E79" s="60">
        <v>711</v>
      </c>
      <c r="F79" s="57" t="s">
        <v>83</v>
      </c>
      <c r="G79" s="58">
        <f>SUM(G80)</f>
        <v>250000</v>
      </c>
      <c r="H79" s="58">
        <v>400000</v>
      </c>
      <c r="I79" s="58">
        <v>400000</v>
      </c>
    </row>
    <row r="80" spans="1:9" ht="12.75">
      <c r="A80" s="68"/>
      <c r="B80" s="68"/>
      <c r="C80" s="75"/>
      <c r="D80" s="75">
        <v>71</v>
      </c>
      <c r="E80" s="75"/>
      <c r="F80" s="64" t="s">
        <v>84</v>
      </c>
      <c r="G80" s="65">
        <v>250000</v>
      </c>
      <c r="H80" s="69"/>
      <c r="I80" s="69"/>
    </row>
    <row r="81" spans="1:9" ht="12.75">
      <c r="A81" s="66"/>
      <c r="B81" s="60">
        <v>72</v>
      </c>
      <c r="C81" s="74"/>
      <c r="D81" s="74"/>
      <c r="E81" s="60">
        <v>721</v>
      </c>
      <c r="F81" s="57" t="s">
        <v>85</v>
      </c>
      <c r="G81" s="58">
        <f>SUM(G82)</f>
        <v>20000</v>
      </c>
      <c r="H81" s="58">
        <v>100000</v>
      </c>
      <c r="I81" s="58">
        <v>100000</v>
      </c>
    </row>
    <row r="82" spans="1:9" ht="12.75">
      <c r="A82" s="66"/>
      <c r="B82" s="66"/>
      <c r="C82" s="63"/>
      <c r="D82" s="63">
        <v>71</v>
      </c>
      <c r="E82" s="63">
        <v>7211</v>
      </c>
      <c r="F82" s="64" t="s">
        <v>86</v>
      </c>
      <c r="G82" s="65">
        <v>20000</v>
      </c>
      <c r="H82" s="65"/>
      <c r="I82" s="65"/>
    </row>
    <row r="83" spans="1:9" ht="20.25" customHeight="1">
      <c r="A83" s="76"/>
      <c r="B83" s="77"/>
      <c r="C83" s="78"/>
      <c r="D83" s="78"/>
      <c r="E83" s="78"/>
      <c r="F83" s="79" t="s">
        <v>87</v>
      </c>
      <c r="G83" s="80">
        <f>SUM(G30+G78)</f>
        <v>13224100</v>
      </c>
      <c r="H83" s="80">
        <f>SUM(H30+H78)</f>
        <v>15140000</v>
      </c>
      <c r="I83" s="80">
        <f>SUM(I30+I78)</f>
        <v>15140000</v>
      </c>
    </row>
    <row r="84" ht="15">
      <c r="A84" s="6" t="s">
        <v>88</v>
      </c>
    </row>
    <row r="85" spans="1:9" s="51" customFormat="1" ht="12.75">
      <c r="A85" s="47" t="s">
        <v>26</v>
      </c>
      <c r="B85" s="48" t="s">
        <v>27</v>
      </c>
      <c r="C85" s="48" t="s">
        <v>28</v>
      </c>
      <c r="D85" s="48" t="s">
        <v>29</v>
      </c>
      <c r="E85" s="48" t="s">
        <v>30</v>
      </c>
      <c r="F85" s="49" t="s">
        <v>31</v>
      </c>
      <c r="G85" s="50" t="s">
        <v>32</v>
      </c>
      <c r="H85" s="50" t="s">
        <v>33</v>
      </c>
      <c r="I85" s="50" t="s">
        <v>34</v>
      </c>
    </row>
    <row r="86" spans="1:9" s="55" customFormat="1" ht="13.5" customHeight="1">
      <c r="A86" s="52">
        <v>1</v>
      </c>
      <c r="B86" s="52"/>
      <c r="C86" s="52"/>
      <c r="D86" s="52"/>
      <c r="E86" s="52"/>
      <c r="F86" s="53">
        <v>2</v>
      </c>
      <c r="G86" s="54"/>
      <c r="H86" s="54">
        <v>4</v>
      </c>
      <c r="I86" s="54">
        <v>5</v>
      </c>
    </row>
    <row r="87" spans="1:9" ht="12.75">
      <c r="A87" s="56">
        <v>3</v>
      </c>
      <c r="B87" s="56"/>
      <c r="C87" s="81"/>
      <c r="D87" s="81"/>
      <c r="E87" s="81"/>
      <c r="F87" s="57" t="s">
        <v>89</v>
      </c>
      <c r="G87" s="58">
        <f>G88+G98+G104+G107+G109+G111+G113</f>
        <v>6502485</v>
      </c>
      <c r="H87" s="58">
        <f>H88+H98+H104+H107+H109+H111+H113</f>
        <v>5640000</v>
      </c>
      <c r="I87" s="58">
        <f>I88+I98+I104+I107+I109+I111+I113</f>
        <v>5640000</v>
      </c>
    </row>
    <row r="88" spans="1:9" ht="12.75">
      <c r="A88" s="59"/>
      <c r="B88" s="60">
        <v>31</v>
      </c>
      <c r="C88" s="74"/>
      <c r="D88" s="74"/>
      <c r="E88" s="74"/>
      <c r="F88" s="57" t="s">
        <v>90</v>
      </c>
      <c r="G88" s="58">
        <f>SUM(G89:G97)</f>
        <v>1643000</v>
      </c>
      <c r="H88" s="58">
        <v>1600000</v>
      </c>
      <c r="I88" s="58">
        <v>1600000</v>
      </c>
    </row>
    <row r="89" spans="1:9" ht="12.75">
      <c r="A89" s="59"/>
      <c r="B89" s="59"/>
      <c r="C89" s="63"/>
      <c r="D89" s="82">
        <v>11</v>
      </c>
      <c r="E89" s="83">
        <v>311</v>
      </c>
      <c r="F89" s="64" t="s">
        <v>91</v>
      </c>
      <c r="G89" s="65">
        <v>500000</v>
      </c>
      <c r="H89" s="65"/>
      <c r="I89" s="65"/>
    </row>
    <row r="90" spans="1:9" ht="12.75">
      <c r="A90" s="59"/>
      <c r="B90" s="59"/>
      <c r="C90" s="63"/>
      <c r="D90" s="82">
        <v>51</v>
      </c>
      <c r="E90" s="83">
        <v>311</v>
      </c>
      <c r="F90" s="64" t="s">
        <v>92</v>
      </c>
      <c r="G90" s="65">
        <v>130000</v>
      </c>
      <c r="H90" s="65"/>
      <c r="I90" s="65"/>
    </row>
    <row r="91" spans="1:9" ht="12.75">
      <c r="A91" s="59"/>
      <c r="B91" s="59"/>
      <c r="C91" s="63"/>
      <c r="D91" s="82">
        <v>51</v>
      </c>
      <c r="E91" s="83">
        <v>311</v>
      </c>
      <c r="F91" s="64" t="s">
        <v>93</v>
      </c>
      <c r="G91" s="65">
        <v>760000</v>
      </c>
      <c r="H91" s="65"/>
      <c r="I91" s="65"/>
    </row>
    <row r="92" spans="1:9" ht="12.75">
      <c r="A92" s="59"/>
      <c r="B92" s="59"/>
      <c r="C92" s="63"/>
      <c r="D92" s="82">
        <v>11</v>
      </c>
      <c r="E92" s="83">
        <v>312</v>
      </c>
      <c r="F92" s="64" t="s">
        <v>94</v>
      </c>
      <c r="G92" s="65">
        <v>20000</v>
      </c>
      <c r="H92" s="65"/>
      <c r="I92" s="65"/>
    </row>
    <row r="93" spans="1:9" ht="12.75">
      <c r="A93" s="59"/>
      <c r="B93" s="59"/>
      <c r="C93" s="63"/>
      <c r="D93" s="82">
        <v>51</v>
      </c>
      <c r="E93" s="83">
        <v>312</v>
      </c>
      <c r="F93" s="64" t="s">
        <v>95</v>
      </c>
      <c r="G93" s="65">
        <v>0</v>
      </c>
      <c r="H93" s="65"/>
      <c r="I93" s="65"/>
    </row>
    <row r="94" spans="1:9" ht="12.75">
      <c r="A94" s="59"/>
      <c r="B94" s="59"/>
      <c r="C94" s="63"/>
      <c r="D94" s="82">
        <v>51</v>
      </c>
      <c r="E94" s="83">
        <v>312</v>
      </c>
      <c r="F94" s="64" t="s">
        <v>96</v>
      </c>
      <c r="G94" s="65">
        <v>0</v>
      </c>
      <c r="H94" s="65"/>
      <c r="I94" s="65"/>
    </row>
    <row r="95" spans="1:9" ht="12.75">
      <c r="A95" s="59"/>
      <c r="B95" s="59"/>
      <c r="C95" s="63"/>
      <c r="D95" s="82">
        <v>11</v>
      </c>
      <c r="E95" s="83">
        <v>313</v>
      </c>
      <c r="F95" s="64" t="s">
        <v>97</v>
      </c>
      <c r="G95" s="65">
        <v>80000</v>
      </c>
      <c r="H95" s="65"/>
      <c r="I95" s="65"/>
    </row>
    <row r="96" spans="1:9" ht="12.75">
      <c r="A96" s="59"/>
      <c r="B96" s="59"/>
      <c r="C96" s="63"/>
      <c r="D96" s="82">
        <v>51</v>
      </c>
      <c r="E96" s="83">
        <v>313</v>
      </c>
      <c r="F96" s="64" t="s">
        <v>98</v>
      </c>
      <c r="G96" s="65">
        <v>30000</v>
      </c>
      <c r="H96" s="65"/>
      <c r="I96" s="65"/>
    </row>
    <row r="97" spans="1:9" ht="12.75">
      <c r="A97" s="59"/>
      <c r="B97" s="59"/>
      <c r="C97" s="63"/>
      <c r="D97" s="82">
        <v>51</v>
      </c>
      <c r="E97" s="83">
        <v>313</v>
      </c>
      <c r="F97" s="64" t="s">
        <v>99</v>
      </c>
      <c r="G97" s="65">
        <v>123000</v>
      </c>
      <c r="H97" s="65"/>
      <c r="I97" s="65"/>
    </row>
    <row r="98" spans="1:9" ht="12.75">
      <c r="A98" s="59"/>
      <c r="B98" s="60">
        <v>32</v>
      </c>
      <c r="C98" s="74"/>
      <c r="D98" s="84"/>
      <c r="E98" s="60"/>
      <c r="F98" s="57" t="s">
        <v>100</v>
      </c>
      <c r="G98" s="58">
        <f>SUM(G99:G103)</f>
        <v>3206765</v>
      </c>
      <c r="H98" s="58">
        <v>2600000</v>
      </c>
      <c r="I98" s="58">
        <v>2600000</v>
      </c>
    </row>
    <row r="99" spans="1:9" ht="12.75">
      <c r="A99" s="59"/>
      <c r="B99" s="59"/>
      <c r="C99" s="63"/>
      <c r="D99" s="82">
        <v>11</v>
      </c>
      <c r="E99" s="83">
        <v>321</v>
      </c>
      <c r="F99" s="64" t="s">
        <v>101</v>
      </c>
      <c r="G99" s="65">
        <v>41500</v>
      </c>
      <c r="H99" s="65"/>
      <c r="I99" s="65"/>
    </row>
    <row r="100" spans="1:9" ht="12.75">
      <c r="A100" s="59"/>
      <c r="B100" s="59"/>
      <c r="C100" s="63"/>
      <c r="D100" s="82">
        <v>11</v>
      </c>
      <c r="E100" s="83">
        <v>322</v>
      </c>
      <c r="F100" s="64" t="s">
        <v>102</v>
      </c>
      <c r="G100" s="65">
        <v>410765</v>
      </c>
      <c r="H100" s="65"/>
      <c r="I100" s="65"/>
    </row>
    <row r="101" spans="1:9" ht="12.75">
      <c r="A101" s="59"/>
      <c r="B101" s="59"/>
      <c r="C101" s="63"/>
      <c r="D101" s="85" t="s">
        <v>103</v>
      </c>
      <c r="E101" s="83">
        <v>323</v>
      </c>
      <c r="F101" s="64" t="s">
        <v>104</v>
      </c>
      <c r="G101" s="65">
        <v>2352500</v>
      </c>
      <c r="H101" s="65"/>
      <c r="I101" s="65"/>
    </row>
    <row r="102" spans="1:9" ht="12.75">
      <c r="A102" s="59"/>
      <c r="B102" s="59"/>
      <c r="C102" s="63"/>
      <c r="D102" s="82">
        <v>51</v>
      </c>
      <c r="E102" s="83">
        <v>324</v>
      </c>
      <c r="F102" s="64" t="s">
        <v>105</v>
      </c>
      <c r="G102" s="65">
        <v>0</v>
      </c>
      <c r="H102" s="65"/>
      <c r="I102" s="65"/>
    </row>
    <row r="103" spans="1:9" ht="12.75">
      <c r="A103" s="59"/>
      <c r="B103" s="59"/>
      <c r="C103" s="63"/>
      <c r="D103" s="82">
        <v>11</v>
      </c>
      <c r="E103" s="83">
        <v>329</v>
      </c>
      <c r="F103" s="64" t="s">
        <v>106</v>
      </c>
      <c r="G103" s="65">
        <v>402000</v>
      </c>
      <c r="H103" s="65"/>
      <c r="I103" s="65"/>
    </row>
    <row r="104" spans="1:9" ht="12.75">
      <c r="A104" s="59"/>
      <c r="B104" s="60">
        <v>34</v>
      </c>
      <c r="C104" s="60"/>
      <c r="D104" s="60"/>
      <c r="E104" s="60"/>
      <c r="F104" s="57" t="s">
        <v>107</v>
      </c>
      <c r="G104" s="58">
        <f>SUM(G105:G106)</f>
        <v>16620</v>
      </c>
      <c r="H104" s="58">
        <v>30000</v>
      </c>
      <c r="I104" s="58">
        <v>30000</v>
      </c>
    </row>
    <row r="105" spans="1:9" ht="12.75">
      <c r="A105" s="59"/>
      <c r="B105" s="68"/>
      <c r="C105" s="63"/>
      <c r="D105" s="82">
        <v>11</v>
      </c>
      <c r="E105" s="83">
        <v>342</v>
      </c>
      <c r="F105" s="64" t="s">
        <v>108</v>
      </c>
      <c r="G105" s="65">
        <v>120</v>
      </c>
      <c r="H105" s="65"/>
      <c r="I105" s="65"/>
    </row>
    <row r="106" spans="1:9" ht="12.75">
      <c r="A106" s="59"/>
      <c r="B106" s="59"/>
      <c r="C106" s="63"/>
      <c r="D106" s="82">
        <v>11</v>
      </c>
      <c r="E106" s="83">
        <v>343</v>
      </c>
      <c r="F106" s="64" t="s">
        <v>109</v>
      </c>
      <c r="G106" s="65">
        <v>16500</v>
      </c>
      <c r="H106" s="65"/>
      <c r="I106" s="65"/>
    </row>
    <row r="107" spans="1:9" ht="12.75">
      <c r="A107" s="59"/>
      <c r="B107" s="60">
        <v>35</v>
      </c>
      <c r="C107" s="60"/>
      <c r="D107" s="86"/>
      <c r="E107" s="60"/>
      <c r="F107" s="57" t="s">
        <v>110</v>
      </c>
      <c r="G107" s="58">
        <f>SUM(G108)</f>
        <v>0</v>
      </c>
      <c r="H107" s="58">
        <v>0</v>
      </c>
      <c r="I107" s="58">
        <v>0</v>
      </c>
    </row>
    <row r="108" spans="1:9" ht="12.75">
      <c r="A108" s="59"/>
      <c r="B108" s="59"/>
      <c r="C108" s="63"/>
      <c r="D108" s="85">
        <v>11.41</v>
      </c>
      <c r="E108" s="83">
        <v>352</v>
      </c>
      <c r="F108" s="64" t="s">
        <v>111</v>
      </c>
      <c r="G108" s="65">
        <v>0</v>
      </c>
      <c r="H108" s="65"/>
      <c r="I108" s="65"/>
    </row>
    <row r="109" spans="1:9" ht="12.75">
      <c r="A109" s="59"/>
      <c r="B109" s="60">
        <v>36</v>
      </c>
      <c r="C109" s="61"/>
      <c r="D109" s="87"/>
      <c r="E109" s="60"/>
      <c r="F109" s="88" t="s">
        <v>112</v>
      </c>
      <c r="G109" s="58">
        <f>SUM(G110)</f>
        <v>9100</v>
      </c>
      <c r="H109" s="58">
        <v>10000</v>
      </c>
      <c r="I109" s="58">
        <v>10000</v>
      </c>
    </row>
    <row r="110" spans="1:9" ht="12.75">
      <c r="A110" s="59"/>
      <c r="B110" s="59"/>
      <c r="C110" s="63"/>
      <c r="D110" s="82">
        <v>11</v>
      </c>
      <c r="E110" s="83">
        <v>363</v>
      </c>
      <c r="F110" s="64" t="s">
        <v>113</v>
      </c>
      <c r="G110" s="65">
        <v>9100</v>
      </c>
      <c r="H110" s="65"/>
      <c r="I110" s="65"/>
    </row>
    <row r="111" spans="1:9" ht="12.75">
      <c r="A111" s="59"/>
      <c r="B111" s="60">
        <v>37</v>
      </c>
      <c r="C111" s="60"/>
      <c r="D111" s="86"/>
      <c r="E111" s="60"/>
      <c r="F111" s="57" t="s">
        <v>114</v>
      </c>
      <c r="G111" s="58">
        <f>SUM(G112)</f>
        <v>282000</v>
      </c>
      <c r="H111" s="58">
        <v>400000</v>
      </c>
      <c r="I111" s="58">
        <v>400000</v>
      </c>
    </row>
    <row r="112" spans="1:9" ht="12.75">
      <c r="A112" s="59"/>
      <c r="B112" s="59"/>
      <c r="C112" s="63"/>
      <c r="D112" s="82">
        <v>11</v>
      </c>
      <c r="E112" s="83">
        <v>372</v>
      </c>
      <c r="F112" s="64" t="s">
        <v>115</v>
      </c>
      <c r="G112" s="65">
        <v>282000</v>
      </c>
      <c r="H112" s="65"/>
      <c r="I112" s="65"/>
    </row>
    <row r="113" spans="1:9" ht="12.75">
      <c r="A113" s="59"/>
      <c r="B113" s="60">
        <v>38</v>
      </c>
      <c r="C113" s="60"/>
      <c r="D113" s="86"/>
      <c r="E113" s="60"/>
      <c r="F113" s="57" t="s">
        <v>116</v>
      </c>
      <c r="G113" s="58">
        <f>SUM(G114:G115)</f>
        <v>1345000</v>
      </c>
      <c r="H113" s="58">
        <v>1000000</v>
      </c>
      <c r="I113" s="58">
        <v>1000000</v>
      </c>
    </row>
    <row r="114" spans="1:9" ht="12.75">
      <c r="A114" s="59"/>
      <c r="B114" s="59"/>
      <c r="C114" s="63"/>
      <c r="D114" s="82">
        <v>11</v>
      </c>
      <c r="E114" s="83">
        <v>381</v>
      </c>
      <c r="F114" s="64" t="s">
        <v>117</v>
      </c>
      <c r="G114" s="65">
        <v>945000</v>
      </c>
      <c r="H114" s="65"/>
      <c r="I114" s="65"/>
    </row>
    <row r="115" spans="1:9" ht="12.75">
      <c r="A115" s="59"/>
      <c r="B115" s="59"/>
      <c r="C115" s="63"/>
      <c r="D115" s="82">
        <v>11</v>
      </c>
      <c r="E115" s="83">
        <v>382</v>
      </c>
      <c r="F115" s="64" t="s">
        <v>118</v>
      </c>
      <c r="G115" s="65">
        <v>400000</v>
      </c>
      <c r="H115" s="65"/>
      <c r="I115" s="65"/>
    </row>
    <row r="116" spans="1:9" ht="12.75">
      <c r="A116" s="60">
        <v>4</v>
      </c>
      <c r="B116" s="60"/>
      <c r="C116" s="74"/>
      <c r="D116" s="84"/>
      <c r="E116" s="60"/>
      <c r="F116" s="57" t="s">
        <v>119</v>
      </c>
      <c r="G116" s="58">
        <f>G117+G119+G124</f>
        <v>6703000</v>
      </c>
      <c r="H116" s="58">
        <f>H117+H119+H124</f>
        <v>9500000</v>
      </c>
      <c r="I116" s="58">
        <f>I117+I119+I124</f>
        <v>9500000</v>
      </c>
    </row>
    <row r="117" spans="1:9" ht="12.75">
      <c r="A117" s="59"/>
      <c r="B117" s="60">
        <v>41</v>
      </c>
      <c r="C117" s="60"/>
      <c r="D117" s="86"/>
      <c r="E117" s="60"/>
      <c r="F117" s="57" t="s">
        <v>120</v>
      </c>
      <c r="G117" s="58">
        <f>SUM(G118)</f>
        <v>30000</v>
      </c>
      <c r="H117" s="58">
        <v>200000</v>
      </c>
      <c r="I117" s="58">
        <v>200000</v>
      </c>
    </row>
    <row r="118" spans="1:9" ht="12.75">
      <c r="A118" s="59"/>
      <c r="B118" s="59"/>
      <c r="C118" s="63"/>
      <c r="D118" s="82">
        <v>11</v>
      </c>
      <c r="E118" s="83">
        <v>411</v>
      </c>
      <c r="F118" s="64" t="s">
        <v>121</v>
      </c>
      <c r="G118" s="65">
        <v>30000</v>
      </c>
      <c r="H118" s="65"/>
      <c r="I118" s="65"/>
    </row>
    <row r="119" spans="1:9" ht="12.75">
      <c r="A119" s="59"/>
      <c r="B119" s="60">
        <v>42</v>
      </c>
      <c r="C119" s="60"/>
      <c r="D119" s="86"/>
      <c r="E119" s="60"/>
      <c r="F119" s="57" t="s">
        <v>122</v>
      </c>
      <c r="G119" s="58">
        <f>SUM(G120:G123)</f>
        <v>6133000</v>
      </c>
      <c r="H119" s="58">
        <v>8750000</v>
      </c>
      <c r="I119" s="58">
        <v>8750000</v>
      </c>
    </row>
    <row r="120" spans="1:9" ht="17.25" customHeight="1">
      <c r="A120" s="59"/>
      <c r="B120" s="59"/>
      <c r="C120" s="75"/>
      <c r="D120" s="89" t="s">
        <v>123</v>
      </c>
      <c r="E120" s="83">
        <v>421</v>
      </c>
      <c r="F120" s="64" t="s">
        <v>124</v>
      </c>
      <c r="G120" s="65">
        <v>5212000</v>
      </c>
      <c r="H120" s="65"/>
      <c r="I120" s="65"/>
    </row>
    <row r="121" spans="1:9" ht="12.75">
      <c r="A121" s="59"/>
      <c r="B121" s="59"/>
      <c r="C121" s="75"/>
      <c r="D121" s="90">
        <v>11.9</v>
      </c>
      <c r="E121" s="83">
        <v>422</v>
      </c>
      <c r="F121" s="64" t="s">
        <v>125</v>
      </c>
      <c r="G121" s="65">
        <v>370000</v>
      </c>
      <c r="H121" s="65"/>
      <c r="I121" s="65"/>
    </row>
    <row r="122" spans="1:9" ht="12.75">
      <c r="A122" s="59"/>
      <c r="B122" s="59"/>
      <c r="C122" s="75"/>
      <c r="D122" s="90">
        <v>9</v>
      </c>
      <c r="E122" s="83">
        <v>423</v>
      </c>
      <c r="F122" s="64" t="s">
        <v>126</v>
      </c>
      <c r="G122" s="65">
        <v>225000</v>
      </c>
      <c r="H122" s="65"/>
      <c r="I122" s="65"/>
    </row>
    <row r="123" spans="1:9" ht="12.75">
      <c r="A123" s="59"/>
      <c r="B123" s="59"/>
      <c r="C123" s="75"/>
      <c r="D123" s="90">
        <v>11.9</v>
      </c>
      <c r="E123" s="83">
        <v>426</v>
      </c>
      <c r="F123" s="64" t="s">
        <v>127</v>
      </c>
      <c r="G123" s="65">
        <v>326000</v>
      </c>
      <c r="H123" s="65"/>
      <c r="I123" s="65"/>
    </row>
    <row r="124" spans="1:9" ht="12.75">
      <c r="A124" s="59"/>
      <c r="B124" s="60">
        <v>45</v>
      </c>
      <c r="C124" s="74"/>
      <c r="D124" s="91"/>
      <c r="E124" s="60"/>
      <c r="F124" s="88" t="s">
        <v>128</v>
      </c>
      <c r="G124" s="58">
        <f>SUM(G125)</f>
        <v>540000</v>
      </c>
      <c r="H124" s="58">
        <v>550000</v>
      </c>
      <c r="I124" s="58">
        <v>550000</v>
      </c>
    </row>
    <row r="125" spans="1:9" ht="12.75">
      <c r="A125" s="59"/>
      <c r="B125" s="59"/>
      <c r="C125" s="75"/>
      <c r="D125" s="90" t="s">
        <v>129</v>
      </c>
      <c r="E125" s="83">
        <v>451</v>
      </c>
      <c r="F125" s="64" t="s">
        <v>130</v>
      </c>
      <c r="G125" s="65">
        <v>540000</v>
      </c>
      <c r="H125" s="65"/>
      <c r="I125" s="65"/>
    </row>
    <row r="126" spans="1:9" ht="26.25" customHeight="1">
      <c r="A126" s="77"/>
      <c r="B126" s="92"/>
      <c r="C126" s="78"/>
      <c r="D126" s="78"/>
      <c r="E126" s="78"/>
      <c r="F126" s="93" t="s">
        <v>131</v>
      </c>
      <c r="G126" s="80">
        <f>G87+G116</f>
        <v>13205485</v>
      </c>
      <c r="H126" s="80">
        <f>H87+H116</f>
        <v>15140000</v>
      </c>
      <c r="I126" s="80">
        <f>I87+I116</f>
        <v>15140000</v>
      </c>
    </row>
    <row r="127" spans="1:7" s="99" customFormat="1" ht="15" customHeight="1">
      <c r="A127" s="94" t="s">
        <v>132</v>
      </c>
      <c r="B127" s="95"/>
      <c r="C127" s="96"/>
      <c r="D127" s="96"/>
      <c r="E127" s="96"/>
      <c r="F127" s="97"/>
      <c r="G127" s="98"/>
    </row>
    <row r="128" spans="1:9" s="99" customFormat="1" ht="26.25" customHeight="1">
      <c r="A128" s="47" t="s">
        <v>26</v>
      </c>
      <c r="B128" s="48" t="s">
        <v>27</v>
      </c>
      <c r="C128" s="48" t="s">
        <v>28</v>
      </c>
      <c r="D128" s="48" t="s">
        <v>29</v>
      </c>
      <c r="E128" s="48" t="s">
        <v>30</v>
      </c>
      <c r="F128" s="49" t="s">
        <v>31</v>
      </c>
      <c r="G128" s="50" t="s">
        <v>133</v>
      </c>
      <c r="H128" s="50" t="s">
        <v>134</v>
      </c>
      <c r="I128" s="50" t="s">
        <v>33</v>
      </c>
    </row>
    <row r="129" spans="1:9" s="99" customFormat="1" ht="16.5" customHeight="1">
      <c r="A129" s="52">
        <v>1</v>
      </c>
      <c r="B129" s="52"/>
      <c r="C129" s="52"/>
      <c r="D129" s="52"/>
      <c r="E129" s="52"/>
      <c r="F129" s="53">
        <v>2</v>
      </c>
      <c r="G129" s="54"/>
      <c r="H129" s="54">
        <v>4</v>
      </c>
      <c r="I129" s="54">
        <v>5</v>
      </c>
    </row>
    <row r="130" spans="1:9" s="99" customFormat="1" ht="18.75" customHeight="1">
      <c r="A130" s="100">
        <v>8</v>
      </c>
      <c r="B130" s="100"/>
      <c r="C130" s="101"/>
      <c r="D130" s="101"/>
      <c r="E130" s="101"/>
      <c r="F130" s="102" t="s">
        <v>135</v>
      </c>
      <c r="G130" s="103">
        <v>0</v>
      </c>
      <c r="H130" s="103">
        <v>0</v>
      </c>
      <c r="I130" s="103">
        <f>I131</f>
        <v>0</v>
      </c>
    </row>
    <row r="131" spans="1:9" s="99" customFormat="1" ht="17.25" customHeight="1">
      <c r="A131" s="68"/>
      <c r="B131" s="60">
        <v>84</v>
      </c>
      <c r="C131" s="74"/>
      <c r="D131" s="74"/>
      <c r="E131" s="60">
        <v>842</v>
      </c>
      <c r="F131" s="104" t="s">
        <v>136</v>
      </c>
      <c r="G131" s="105">
        <v>0</v>
      </c>
      <c r="H131" s="105">
        <f>H132</f>
        <v>0</v>
      </c>
      <c r="I131" s="105">
        <f>I132</f>
        <v>0</v>
      </c>
    </row>
    <row r="132" spans="1:9" s="99" customFormat="1" ht="13.5" customHeight="1">
      <c r="A132" s="66"/>
      <c r="B132" s="66"/>
      <c r="C132" s="106"/>
      <c r="D132" s="106" t="s">
        <v>137</v>
      </c>
      <c r="E132" s="106"/>
      <c r="F132" s="107" t="s">
        <v>138</v>
      </c>
      <c r="G132" s="108">
        <v>0</v>
      </c>
      <c r="H132" s="109">
        <v>0</v>
      </c>
      <c r="I132" s="109">
        <v>0</v>
      </c>
    </row>
    <row r="133" spans="1:9" s="99" customFormat="1" ht="16.5" customHeight="1">
      <c r="A133" s="110"/>
      <c r="B133" s="92"/>
      <c r="C133" s="78"/>
      <c r="D133" s="78"/>
      <c r="E133" s="78"/>
      <c r="F133" s="93" t="s">
        <v>139</v>
      </c>
      <c r="G133" s="111">
        <f>G130</f>
        <v>0</v>
      </c>
      <c r="H133" s="111">
        <f>H130</f>
        <v>0</v>
      </c>
      <c r="I133" s="111">
        <f>I130</f>
        <v>0</v>
      </c>
    </row>
    <row r="134" spans="1:9" s="99" customFormat="1" ht="18.75" customHeight="1">
      <c r="A134" s="60">
        <v>5</v>
      </c>
      <c r="B134" s="60"/>
      <c r="C134" s="74"/>
      <c r="D134" s="74"/>
      <c r="E134" s="74"/>
      <c r="F134" s="104" t="s">
        <v>140</v>
      </c>
      <c r="G134" s="58">
        <f>SUM(G135)</f>
        <v>18615</v>
      </c>
      <c r="H134" s="58">
        <f>SUM(H135)</f>
        <v>0</v>
      </c>
      <c r="I134" s="105">
        <v>0</v>
      </c>
    </row>
    <row r="135" spans="1:9" s="99" customFormat="1" ht="18.75" customHeight="1">
      <c r="A135" s="68"/>
      <c r="B135" s="60">
        <v>54</v>
      </c>
      <c r="C135" s="74"/>
      <c r="D135" s="74"/>
      <c r="E135" s="60">
        <v>542</v>
      </c>
      <c r="F135" s="104" t="s">
        <v>141</v>
      </c>
      <c r="G135" s="58">
        <f>SUM(G136)</f>
        <v>18615</v>
      </c>
      <c r="H135" s="58">
        <f>SUM(H136)</f>
        <v>0</v>
      </c>
      <c r="I135" s="105">
        <v>0</v>
      </c>
    </row>
    <row r="136" spans="1:9" s="99" customFormat="1" ht="21" customHeight="1">
      <c r="A136" s="112"/>
      <c r="B136" s="112"/>
      <c r="C136" s="113"/>
      <c r="D136" s="106" t="s">
        <v>137</v>
      </c>
      <c r="E136" s="113">
        <v>5422</v>
      </c>
      <c r="F136" s="114" t="s">
        <v>142</v>
      </c>
      <c r="G136" s="115">
        <v>18615</v>
      </c>
      <c r="H136" s="115">
        <v>0</v>
      </c>
      <c r="I136" s="116">
        <v>0</v>
      </c>
    </row>
    <row r="137" spans="1:9" s="99" customFormat="1" ht="18" customHeight="1">
      <c r="A137" s="110"/>
      <c r="B137" s="92"/>
      <c r="C137" s="78"/>
      <c r="D137" s="78"/>
      <c r="E137" s="78"/>
      <c r="F137" s="93" t="s">
        <v>143</v>
      </c>
      <c r="G137" s="80">
        <f>SUM(G134)</f>
        <v>18615</v>
      </c>
      <c r="H137" s="80">
        <f>SUM(H134)</f>
        <v>0</v>
      </c>
      <c r="I137" s="80">
        <f>SUM(I134)</f>
        <v>0</v>
      </c>
    </row>
    <row r="138" spans="1:9" s="99" customFormat="1" ht="18" customHeight="1">
      <c r="A138" s="110"/>
      <c r="B138" s="92"/>
      <c r="C138" s="78"/>
      <c r="D138" s="78"/>
      <c r="E138" s="78"/>
      <c r="F138" s="93" t="s">
        <v>144</v>
      </c>
      <c r="G138" s="80">
        <f>G126+G137</f>
        <v>13224100</v>
      </c>
      <c r="H138" s="80">
        <f>H126+H137</f>
        <v>15140000</v>
      </c>
      <c r="I138" s="80">
        <f>I126+I137</f>
        <v>15140000</v>
      </c>
    </row>
    <row r="139" spans="1:7" s="99" customFormat="1" ht="26.25" customHeight="1">
      <c r="A139" s="117" t="s">
        <v>145</v>
      </c>
      <c r="B139" s="117"/>
      <c r="C139" s="118"/>
      <c r="D139" s="118"/>
      <c r="E139" s="118"/>
      <c r="F139" s="97"/>
      <c r="G139" s="98"/>
    </row>
    <row r="140" spans="1:6" ht="15">
      <c r="A140" s="6" t="s">
        <v>146</v>
      </c>
      <c r="F140" s="51"/>
    </row>
    <row r="141" spans="1:6" ht="12.75">
      <c r="A141" s="119" t="s">
        <v>147</v>
      </c>
      <c r="F141" s="51"/>
    </row>
    <row r="142" spans="1:6" ht="20.25" customHeight="1">
      <c r="A142" s="120" t="s">
        <v>148</v>
      </c>
      <c r="B142" s="120"/>
      <c r="C142" s="120"/>
      <c r="D142" s="120"/>
      <c r="E142" s="120"/>
      <c r="F142" s="120"/>
    </row>
    <row r="143" spans="1:9" ht="20.25" customHeight="1">
      <c r="A143" s="121" t="s">
        <v>149</v>
      </c>
      <c r="B143" s="121"/>
      <c r="C143" s="121"/>
      <c r="D143" s="121"/>
      <c r="E143" s="121"/>
      <c r="F143" s="121"/>
      <c r="G143" s="121"/>
      <c r="H143" s="121"/>
      <c r="I143" s="121"/>
    </row>
    <row r="144" spans="1:9" s="125" customFormat="1" ht="18.75" customHeight="1">
      <c r="A144" s="122"/>
      <c r="B144" s="122"/>
      <c r="C144" s="122"/>
      <c r="D144" s="122"/>
      <c r="E144" s="122"/>
      <c r="F144" s="123"/>
      <c r="G144" s="124"/>
      <c r="H144" s="124"/>
      <c r="I144" s="124"/>
    </row>
    <row r="145" spans="1:9" s="125" customFormat="1" ht="18.75" customHeight="1">
      <c r="A145" s="126"/>
      <c r="B145" s="127"/>
      <c r="C145" s="127"/>
      <c r="D145" s="127"/>
      <c r="E145" s="122"/>
      <c r="F145" s="123"/>
      <c r="G145" s="124"/>
      <c r="H145" s="124"/>
      <c r="I145" s="124"/>
    </row>
    <row r="146" spans="1:9" ht="18.75" customHeight="1">
      <c r="A146" s="128" t="s">
        <v>150</v>
      </c>
      <c r="B146" s="128"/>
      <c r="C146" s="128"/>
      <c r="D146" s="128"/>
      <c r="E146" s="128"/>
      <c r="F146" s="128"/>
      <c r="G146" s="129">
        <f>G153+G157</f>
        <v>170000</v>
      </c>
      <c r="H146" s="129">
        <f>H153+H157</f>
        <v>180000</v>
      </c>
      <c r="I146" s="129">
        <f>I153+I157</f>
        <v>180000</v>
      </c>
    </row>
    <row r="147" spans="1:9" ht="13.5" customHeight="1">
      <c r="A147" s="126"/>
      <c r="B147" s="127"/>
      <c r="C147" s="127"/>
      <c r="D147" s="127"/>
      <c r="E147" s="127"/>
      <c r="F147" s="130"/>
      <c r="G147" s="124"/>
      <c r="H147" s="124"/>
      <c r="I147" s="124"/>
    </row>
    <row r="148" spans="1:7" s="134" customFormat="1" ht="13.5">
      <c r="A148" s="131" t="s">
        <v>151</v>
      </c>
      <c r="B148" s="131"/>
      <c r="C148" s="131"/>
      <c r="D148" s="131"/>
      <c r="E148" s="131"/>
      <c r="F148" s="132"/>
      <c r="G148" s="133"/>
    </row>
    <row r="149" spans="1:9" s="134" customFormat="1" ht="13.5">
      <c r="A149" s="135" t="s">
        <v>152</v>
      </c>
      <c r="B149" s="135"/>
      <c r="C149" s="135"/>
      <c r="D149" s="135"/>
      <c r="E149" s="135"/>
      <c r="F149" s="135"/>
      <c r="G149" s="135"/>
      <c r="H149" s="135"/>
      <c r="I149" s="135"/>
    </row>
    <row r="150" spans="1:9" s="51" customFormat="1" ht="24.75">
      <c r="A150" s="136" t="s">
        <v>153</v>
      </c>
      <c r="B150" s="137" t="s">
        <v>27</v>
      </c>
      <c r="C150" s="137"/>
      <c r="D150" s="137" t="s">
        <v>28</v>
      </c>
      <c r="E150" s="137" t="s">
        <v>30</v>
      </c>
      <c r="F150" s="138" t="s">
        <v>31</v>
      </c>
      <c r="G150" s="50" t="s">
        <v>32</v>
      </c>
      <c r="H150" s="50" t="s">
        <v>33</v>
      </c>
      <c r="I150" s="50" t="s">
        <v>34</v>
      </c>
    </row>
    <row r="151" spans="1:9" s="55" customFormat="1" ht="13.5" customHeight="1">
      <c r="A151" s="52">
        <v>1</v>
      </c>
      <c r="B151" s="52"/>
      <c r="C151" s="52"/>
      <c r="D151" s="52"/>
      <c r="E151" s="52"/>
      <c r="F151" s="53">
        <v>2</v>
      </c>
      <c r="G151" s="54"/>
      <c r="H151" s="54"/>
      <c r="I151" s="54"/>
    </row>
    <row r="152" spans="1:9" s="55" customFormat="1" ht="14.25" customHeight="1">
      <c r="A152" s="139" t="s">
        <v>154</v>
      </c>
      <c r="B152" s="139"/>
      <c r="C152" s="139"/>
      <c r="D152" s="139"/>
      <c r="E152" s="139"/>
      <c r="F152" s="139"/>
      <c r="G152" s="140"/>
      <c r="H152" s="141"/>
      <c r="I152" s="141"/>
    </row>
    <row r="153" spans="1:9" ht="12.75">
      <c r="A153" s="56">
        <v>3</v>
      </c>
      <c r="B153" s="56"/>
      <c r="C153" s="81"/>
      <c r="D153" s="81"/>
      <c r="E153" s="81"/>
      <c r="F153" s="57" t="s">
        <v>155</v>
      </c>
      <c r="G153" s="58">
        <f>SUM(G154)</f>
        <v>30000</v>
      </c>
      <c r="H153" s="58">
        <v>30000</v>
      </c>
      <c r="I153" s="58">
        <v>30000</v>
      </c>
    </row>
    <row r="154" spans="1:9" ht="12.75">
      <c r="A154" s="59" t="s">
        <v>156</v>
      </c>
      <c r="B154" s="60">
        <v>32</v>
      </c>
      <c r="C154" s="74"/>
      <c r="D154" s="74"/>
      <c r="E154" s="60">
        <v>329</v>
      </c>
      <c r="F154" s="57" t="s">
        <v>100</v>
      </c>
      <c r="G154" s="58">
        <f>SUM(G155)</f>
        <v>30000</v>
      </c>
      <c r="H154" s="58"/>
      <c r="I154" s="58"/>
    </row>
    <row r="155" spans="1:9" ht="12.75">
      <c r="A155" s="59"/>
      <c r="B155" s="59"/>
      <c r="C155" s="142">
        <v>1</v>
      </c>
      <c r="D155" s="142"/>
      <c r="E155" s="75">
        <v>3299</v>
      </c>
      <c r="F155" s="64" t="s">
        <v>157</v>
      </c>
      <c r="G155" s="65">
        <v>30000</v>
      </c>
      <c r="H155" s="65"/>
      <c r="I155" s="65"/>
    </row>
    <row r="156" spans="1:9" ht="13.5">
      <c r="A156" s="143"/>
      <c r="B156" s="68"/>
      <c r="C156" s="144"/>
      <c r="D156" s="68"/>
      <c r="E156" s="68"/>
      <c r="F156" s="145"/>
      <c r="G156" s="146"/>
      <c r="H156" s="146"/>
      <c r="I156" s="146"/>
    </row>
    <row r="157" spans="1:9" ht="12.75">
      <c r="A157" s="60">
        <v>3</v>
      </c>
      <c r="B157" s="60"/>
      <c r="C157" s="86"/>
      <c r="D157" s="74"/>
      <c r="E157" s="74"/>
      <c r="F157" s="57" t="s">
        <v>158</v>
      </c>
      <c r="G157" s="58">
        <f>SUM(G158)</f>
        <v>140000</v>
      </c>
      <c r="H157" s="58">
        <v>150000</v>
      </c>
      <c r="I157" s="58">
        <v>150000</v>
      </c>
    </row>
    <row r="158" spans="1:9" ht="12.75">
      <c r="A158" s="59" t="s">
        <v>156</v>
      </c>
      <c r="B158" s="60">
        <v>32</v>
      </c>
      <c r="C158" s="86"/>
      <c r="D158" s="74"/>
      <c r="E158" s="60">
        <v>329</v>
      </c>
      <c r="F158" s="57" t="s">
        <v>159</v>
      </c>
      <c r="G158" s="58">
        <f>SUM(G159:G161)</f>
        <v>140000</v>
      </c>
      <c r="H158" s="58"/>
      <c r="I158" s="58"/>
    </row>
    <row r="159" spans="1:9" ht="24.75">
      <c r="A159" s="59"/>
      <c r="B159" s="60"/>
      <c r="C159" s="142">
        <v>2</v>
      </c>
      <c r="D159" s="142"/>
      <c r="E159" s="75">
        <v>3291</v>
      </c>
      <c r="F159" s="64" t="s">
        <v>160</v>
      </c>
      <c r="G159" s="65">
        <v>10000</v>
      </c>
      <c r="H159" s="69"/>
      <c r="I159" s="69"/>
    </row>
    <row r="160" spans="1:9" ht="12.75">
      <c r="A160" s="59"/>
      <c r="B160" s="60"/>
      <c r="C160" s="142">
        <v>3</v>
      </c>
      <c r="D160" s="142"/>
      <c r="E160" s="75">
        <v>3291</v>
      </c>
      <c r="F160" s="64" t="s">
        <v>161</v>
      </c>
      <c r="G160" s="65">
        <v>10000</v>
      </c>
      <c r="H160" s="69"/>
      <c r="I160" s="69"/>
    </row>
    <row r="161" spans="1:9" ht="12.75">
      <c r="A161" s="59"/>
      <c r="B161" s="60"/>
      <c r="C161" s="142">
        <v>4</v>
      </c>
      <c r="D161" s="142"/>
      <c r="E161" s="75">
        <v>3299</v>
      </c>
      <c r="F161" s="64" t="s">
        <v>162</v>
      </c>
      <c r="G161" s="65">
        <v>120000</v>
      </c>
      <c r="H161" s="69"/>
      <c r="I161" s="69"/>
    </row>
    <row r="162" spans="1:9" s="149" customFormat="1" ht="21" customHeight="1">
      <c r="A162" s="77"/>
      <c r="B162" s="92"/>
      <c r="C162" s="147"/>
      <c r="D162" s="147"/>
      <c r="E162" s="78"/>
      <c r="F162" s="148" t="s">
        <v>163</v>
      </c>
      <c r="G162" s="129">
        <f>G165+G167+G179+G250+G623</f>
        <v>1321120</v>
      </c>
      <c r="H162" s="129">
        <f>H164+H179+H250</f>
        <v>1110000</v>
      </c>
      <c r="I162" s="129">
        <f>I164+I179+I250</f>
        <v>1110000</v>
      </c>
    </row>
    <row r="163" spans="1:9" s="96" customFormat="1" ht="12.75" customHeight="1">
      <c r="A163" s="139" t="s">
        <v>164</v>
      </c>
      <c r="B163" s="139"/>
      <c r="C163" s="139"/>
      <c r="D163" s="139"/>
      <c r="E163" s="139"/>
      <c r="F163" s="139"/>
      <c r="G163" s="140"/>
      <c r="H163" s="141"/>
      <c r="I163" s="141"/>
    </row>
    <row r="164" spans="1:9" s="96" customFormat="1" ht="12.75" customHeight="1">
      <c r="A164" s="56">
        <v>3</v>
      </c>
      <c r="B164" s="60">
        <v>32</v>
      </c>
      <c r="C164" s="81"/>
      <c r="D164" s="81"/>
      <c r="E164" s="81"/>
      <c r="F164" s="57" t="s">
        <v>155</v>
      </c>
      <c r="G164" s="58">
        <f>G165+G167</f>
        <v>171000</v>
      </c>
      <c r="H164" s="58">
        <v>200000</v>
      </c>
      <c r="I164" s="58">
        <v>200000</v>
      </c>
    </row>
    <row r="165" spans="1:9" s="96" customFormat="1" ht="12.75" customHeight="1">
      <c r="A165" s="59" t="s">
        <v>156</v>
      </c>
      <c r="B165" s="60">
        <v>32</v>
      </c>
      <c r="C165" s="74"/>
      <c r="D165" s="74"/>
      <c r="E165" s="60">
        <v>323</v>
      </c>
      <c r="F165" s="57" t="s">
        <v>100</v>
      </c>
      <c r="G165" s="58">
        <f>SUM(G166:G166)</f>
        <v>35000</v>
      </c>
      <c r="H165" s="58"/>
      <c r="I165" s="58"/>
    </row>
    <row r="166" spans="1:9" s="96" customFormat="1" ht="12.75" customHeight="1">
      <c r="A166" s="59"/>
      <c r="B166" s="59"/>
      <c r="C166" s="142">
        <v>5</v>
      </c>
      <c r="D166" s="142"/>
      <c r="E166" s="75">
        <v>3233</v>
      </c>
      <c r="F166" s="64" t="s">
        <v>165</v>
      </c>
      <c r="G166" s="65">
        <v>35000</v>
      </c>
      <c r="H166" s="65"/>
      <c r="I166" s="65"/>
    </row>
    <row r="167" spans="1:9" s="96" customFormat="1" ht="12.75" customHeight="1">
      <c r="A167" s="59"/>
      <c r="B167" s="59"/>
      <c r="C167" s="86"/>
      <c r="D167" s="86"/>
      <c r="E167" s="60">
        <v>329</v>
      </c>
      <c r="F167" s="57" t="s">
        <v>159</v>
      </c>
      <c r="G167" s="58">
        <f>SUM(G168:G175)</f>
        <v>136000</v>
      </c>
      <c r="H167" s="62"/>
      <c r="I167" s="62"/>
    </row>
    <row r="168" spans="1:9" s="96" customFormat="1" ht="12.75" customHeight="1">
      <c r="A168" s="59"/>
      <c r="B168" s="59"/>
      <c r="C168" s="142">
        <v>6</v>
      </c>
      <c r="D168" s="142"/>
      <c r="E168" s="75">
        <v>3299</v>
      </c>
      <c r="F168" s="64" t="s">
        <v>166</v>
      </c>
      <c r="G168" s="65">
        <v>10000</v>
      </c>
      <c r="H168" s="65"/>
      <c r="I168" s="65"/>
    </row>
    <row r="169" spans="1:9" s="96" customFormat="1" ht="12.75" customHeight="1">
      <c r="A169" s="59"/>
      <c r="B169" s="59"/>
      <c r="C169" s="142">
        <v>7</v>
      </c>
      <c r="D169" s="142"/>
      <c r="E169" s="75">
        <v>3299</v>
      </c>
      <c r="F169" s="64" t="s">
        <v>167</v>
      </c>
      <c r="G169" s="65">
        <v>50000</v>
      </c>
      <c r="H169" s="65"/>
      <c r="I169" s="65"/>
    </row>
    <row r="170" spans="1:9" s="96" customFormat="1" ht="12.75" customHeight="1">
      <c r="A170" s="59"/>
      <c r="B170" s="59"/>
      <c r="C170" s="142">
        <v>8</v>
      </c>
      <c r="D170" s="142"/>
      <c r="E170" s="75">
        <v>3299</v>
      </c>
      <c r="F170" s="64" t="s">
        <v>168</v>
      </c>
      <c r="G170" s="65">
        <v>5000</v>
      </c>
      <c r="H170" s="65"/>
      <c r="I170" s="65"/>
    </row>
    <row r="171" spans="1:9" s="96" customFormat="1" ht="12.75" customHeight="1">
      <c r="A171" s="59"/>
      <c r="B171" s="59"/>
      <c r="C171" s="142">
        <v>9</v>
      </c>
      <c r="D171" s="142"/>
      <c r="E171" s="75">
        <v>3299</v>
      </c>
      <c r="F171" s="64" t="s">
        <v>169</v>
      </c>
      <c r="G171" s="65">
        <v>6000</v>
      </c>
      <c r="H171" s="65"/>
      <c r="I171" s="65"/>
    </row>
    <row r="172" spans="1:9" s="96" customFormat="1" ht="12.75" customHeight="1">
      <c r="A172" s="59"/>
      <c r="B172" s="59"/>
      <c r="C172" s="142">
        <v>10</v>
      </c>
      <c r="D172" s="142"/>
      <c r="E172" s="75">
        <v>3299</v>
      </c>
      <c r="F172" s="64" t="s">
        <v>170</v>
      </c>
      <c r="G172" s="65">
        <v>10000</v>
      </c>
      <c r="H172" s="65"/>
      <c r="I172" s="65"/>
    </row>
    <row r="173" spans="1:9" s="96" customFormat="1" ht="12.75" customHeight="1">
      <c r="A173" s="59"/>
      <c r="B173" s="59"/>
      <c r="C173" s="150">
        <v>11</v>
      </c>
      <c r="D173" s="142"/>
      <c r="E173" s="151">
        <v>3299</v>
      </c>
      <c r="F173" s="64" t="s">
        <v>171</v>
      </c>
      <c r="G173" s="65">
        <v>10000</v>
      </c>
      <c r="H173" s="65"/>
      <c r="I173" s="65"/>
    </row>
    <row r="174" spans="1:9" s="96" customFormat="1" ht="12.75" customHeight="1">
      <c r="A174" s="59"/>
      <c r="B174" s="59"/>
      <c r="C174" s="150">
        <v>12</v>
      </c>
      <c r="D174" s="150"/>
      <c r="E174" s="151">
        <v>3299</v>
      </c>
      <c r="F174" s="64" t="s">
        <v>172</v>
      </c>
      <c r="G174" s="65">
        <v>20000</v>
      </c>
      <c r="H174" s="65"/>
      <c r="I174" s="65"/>
    </row>
    <row r="175" spans="1:9" s="96" customFormat="1" ht="12.75" customHeight="1">
      <c r="A175" s="59"/>
      <c r="B175" s="59"/>
      <c r="C175" s="142">
        <v>13</v>
      </c>
      <c r="D175" s="142"/>
      <c r="E175" s="75">
        <v>3299</v>
      </c>
      <c r="F175" s="64" t="s">
        <v>173</v>
      </c>
      <c r="G175" s="65">
        <v>25000</v>
      </c>
      <c r="H175" s="65"/>
      <c r="I175" s="65"/>
    </row>
    <row r="176" spans="1:9" s="156" customFormat="1" ht="13.5">
      <c r="A176" s="152" t="s">
        <v>174</v>
      </c>
      <c r="B176" s="152"/>
      <c r="C176" s="152"/>
      <c r="D176" s="152"/>
      <c r="E176" s="152"/>
      <c r="F176" s="153"/>
      <c r="G176" s="154"/>
      <c r="H176" s="155"/>
      <c r="I176" s="155"/>
    </row>
    <row r="177" spans="1:9" s="156" customFormat="1" ht="15.75" customHeight="1">
      <c r="A177" s="157" t="s">
        <v>152</v>
      </c>
      <c r="B177" s="157"/>
      <c r="C177" s="157"/>
      <c r="D177" s="157"/>
      <c r="E177" s="157"/>
      <c r="F177" s="157"/>
      <c r="G177" s="157"/>
      <c r="H177" s="157"/>
      <c r="I177" s="157"/>
    </row>
    <row r="178" spans="1:9" s="55" customFormat="1" ht="15" customHeight="1">
      <c r="A178" s="158" t="s">
        <v>175</v>
      </c>
      <c r="B178" s="158"/>
      <c r="C178" s="158"/>
      <c r="D178" s="158"/>
      <c r="E178" s="158"/>
      <c r="F178" s="158"/>
      <c r="G178" s="140"/>
      <c r="H178" s="141"/>
      <c r="I178" s="141"/>
    </row>
    <row r="179" spans="1:9" ht="12.75">
      <c r="A179" s="56">
        <v>3</v>
      </c>
      <c r="B179" s="56"/>
      <c r="C179" s="81"/>
      <c r="D179" s="81"/>
      <c r="E179" s="81"/>
      <c r="F179" s="57" t="s">
        <v>89</v>
      </c>
      <c r="G179" s="58">
        <f>SUM(G180+G187+G236+G241+G245)</f>
        <v>1135000</v>
      </c>
      <c r="H179" s="58">
        <v>900000</v>
      </c>
      <c r="I179" s="58">
        <v>900000</v>
      </c>
    </row>
    <row r="180" spans="1:9" ht="12.75">
      <c r="A180" s="59" t="s">
        <v>156</v>
      </c>
      <c r="B180" s="60">
        <v>31</v>
      </c>
      <c r="C180" s="74"/>
      <c r="D180" s="74"/>
      <c r="E180" s="74"/>
      <c r="F180" s="57" t="s">
        <v>90</v>
      </c>
      <c r="G180" s="58">
        <f>SUM(G181+G183+G185)</f>
        <v>600000</v>
      </c>
      <c r="H180" s="58"/>
      <c r="I180" s="58"/>
    </row>
    <row r="181" spans="1:9" ht="12.75">
      <c r="A181" s="59"/>
      <c r="B181" s="60"/>
      <c r="C181" s="74"/>
      <c r="D181" s="74"/>
      <c r="E181" s="60">
        <v>311</v>
      </c>
      <c r="F181" s="57" t="s">
        <v>176</v>
      </c>
      <c r="G181" s="58">
        <f>SUM(G182)</f>
        <v>500000</v>
      </c>
      <c r="H181" s="58"/>
      <c r="I181" s="58"/>
    </row>
    <row r="182" spans="1:9" ht="12.75">
      <c r="A182" s="59"/>
      <c r="B182" s="59"/>
      <c r="C182" s="142">
        <v>14</v>
      </c>
      <c r="D182" s="75">
        <v>311</v>
      </c>
      <c r="E182" s="75">
        <v>3111</v>
      </c>
      <c r="F182" s="64" t="s">
        <v>177</v>
      </c>
      <c r="G182" s="65">
        <v>500000</v>
      </c>
      <c r="H182" s="65"/>
      <c r="I182" s="65"/>
    </row>
    <row r="183" spans="1:9" ht="12.75">
      <c r="A183" s="59"/>
      <c r="B183" s="59"/>
      <c r="C183" s="86"/>
      <c r="D183" s="74"/>
      <c r="E183" s="60">
        <v>312</v>
      </c>
      <c r="F183" s="57" t="s">
        <v>178</v>
      </c>
      <c r="G183" s="58">
        <f>SUM(G184)</f>
        <v>20000</v>
      </c>
      <c r="H183" s="62"/>
      <c r="I183" s="62"/>
    </row>
    <row r="184" spans="1:9" ht="12.75">
      <c r="A184" s="59"/>
      <c r="B184" s="59"/>
      <c r="C184" s="142">
        <v>15</v>
      </c>
      <c r="D184" s="75">
        <v>312</v>
      </c>
      <c r="E184" s="75">
        <v>3121</v>
      </c>
      <c r="F184" s="64" t="s">
        <v>179</v>
      </c>
      <c r="G184" s="65">
        <v>20000</v>
      </c>
      <c r="H184" s="65"/>
      <c r="I184" s="65"/>
    </row>
    <row r="185" spans="1:9" ht="12.75">
      <c r="A185" s="59"/>
      <c r="B185" s="59"/>
      <c r="C185" s="86"/>
      <c r="D185" s="86"/>
      <c r="E185" s="60">
        <v>313</v>
      </c>
      <c r="F185" s="57" t="s">
        <v>180</v>
      </c>
      <c r="G185" s="58">
        <f>SUM(G186:G186)</f>
        <v>80000</v>
      </c>
      <c r="H185" s="62"/>
      <c r="I185" s="62"/>
    </row>
    <row r="186" spans="1:9" ht="12.75">
      <c r="A186" s="59"/>
      <c r="B186" s="59"/>
      <c r="C186" s="142">
        <v>16</v>
      </c>
      <c r="D186" s="142"/>
      <c r="E186" s="75">
        <v>3132</v>
      </c>
      <c r="F186" s="64" t="s">
        <v>181</v>
      </c>
      <c r="G186" s="65">
        <v>80000</v>
      </c>
      <c r="H186" s="65"/>
      <c r="I186" s="65"/>
    </row>
    <row r="187" spans="1:9" ht="12.75">
      <c r="A187" s="59" t="s">
        <v>156</v>
      </c>
      <c r="B187" s="60">
        <v>32</v>
      </c>
      <c r="C187" s="86"/>
      <c r="D187" s="86"/>
      <c r="E187" s="74"/>
      <c r="F187" s="57" t="s">
        <v>100</v>
      </c>
      <c r="G187" s="58">
        <f>SUM(G188+G192+G205+G227+G229)</f>
        <v>470500</v>
      </c>
      <c r="H187" s="58"/>
      <c r="I187" s="58"/>
    </row>
    <row r="188" spans="1:9" ht="12.75">
      <c r="A188" s="59"/>
      <c r="B188" s="60"/>
      <c r="C188" s="86"/>
      <c r="D188" s="86"/>
      <c r="E188" s="60">
        <v>321</v>
      </c>
      <c r="F188" s="57" t="s">
        <v>101</v>
      </c>
      <c r="G188" s="58">
        <f>SUM(G189:G190)</f>
        <v>40000</v>
      </c>
      <c r="H188" s="58"/>
      <c r="I188" s="58"/>
    </row>
    <row r="189" spans="1:9" ht="12.75">
      <c r="A189" s="59"/>
      <c r="B189" s="59"/>
      <c r="C189" s="142">
        <v>17</v>
      </c>
      <c r="D189" s="142"/>
      <c r="E189" s="75">
        <v>3213</v>
      </c>
      <c r="F189" s="64" t="s">
        <v>182</v>
      </c>
      <c r="G189" s="65">
        <v>10000</v>
      </c>
      <c r="H189" s="65"/>
      <c r="I189" s="65"/>
    </row>
    <row r="190" spans="1:9" ht="12.75">
      <c r="A190" s="59"/>
      <c r="B190" s="59"/>
      <c r="C190" s="142">
        <v>18</v>
      </c>
      <c r="D190" s="142"/>
      <c r="E190" s="75">
        <v>3214</v>
      </c>
      <c r="F190" s="64" t="s">
        <v>183</v>
      </c>
      <c r="G190" s="65">
        <v>30000</v>
      </c>
      <c r="H190" s="65"/>
      <c r="I190" s="65"/>
    </row>
    <row r="191" spans="1:9" ht="13.5">
      <c r="A191" s="131" t="s">
        <v>184</v>
      </c>
      <c r="B191" s="131"/>
      <c r="C191" s="131"/>
      <c r="D191" s="131"/>
      <c r="E191" s="131"/>
      <c r="F191" s="159"/>
      <c r="G191" s="160"/>
      <c r="H191" s="161"/>
      <c r="I191" s="161"/>
    </row>
    <row r="192" spans="1:9" ht="12.75">
      <c r="A192" s="59" t="s">
        <v>156</v>
      </c>
      <c r="B192" s="59"/>
      <c r="C192" s="74"/>
      <c r="D192" s="86"/>
      <c r="E192" s="60">
        <v>322</v>
      </c>
      <c r="F192" s="57" t="s">
        <v>102</v>
      </c>
      <c r="G192" s="58">
        <f>SUM(G193:G203)</f>
        <v>147600</v>
      </c>
      <c r="H192" s="62"/>
      <c r="I192" s="62"/>
    </row>
    <row r="193" spans="1:9" ht="12.75">
      <c r="A193" s="59"/>
      <c r="B193" s="59"/>
      <c r="C193" s="142">
        <v>19</v>
      </c>
      <c r="D193" s="142"/>
      <c r="E193" s="75">
        <v>3221</v>
      </c>
      <c r="F193" s="64" t="s">
        <v>185</v>
      </c>
      <c r="G193" s="65">
        <v>15000</v>
      </c>
      <c r="H193" s="65"/>
      <c r="I193" s="65"/>
    </row>
    <row r="194" spans="1:9" ht="12.75">
      <c r="A194" s="59"/>
      <c r="B194" s="59"/>
      <c r="C194" s="142">
        <v>20</v>
      </c>
      <c r="D194" s="142"/>
      <c r="E194" s="75">
        <v>3222</v>
      </c>
      <c r="F194" s="64" t="s">
        <v>186</v>
      </c>
      <c r="G194" s="65">
        <v>1000</v>
      </c>
      <c r="H194" s="65"/>
      <c r="I194" s="65"/>
    </row>
    <row r="195" spans="1:9" ht="12.75">
      <c r="A195" s="59"/>
      <c r="B195" s="59"/>
      <c r="C195" s="142">
        <v>21</v>
      </c>
      <c r="D195" s="142"/>
      <c r="E195" s="75">
        <v>3223</v>
      </c>
      <c r="F195" s="64" t="s">
        <v>187</v>
      </c>
      <c r="G195" s="65">
        <v>25000</v>
      </c>
      <c r="H195" s="65"/>
      <c r="I195" s="65"/>
    </row>
    <row r="196" spans="1:9" ht="12.75">
      <c r="A196" s="59"/>
      <c r="B196" s="59"/>
      <c r="C196" s="142">
        <v>22</v>
      </c>
      <c r="D196" s="142"/>
      <c r="E196" s="75">
        <v>3223</v>
      </c>
      <c r="F196" s="64" t="s">
        <v>188</v>
      </c>
      <c r="G196" s="65">
        <v>5500</v>
      </c>
      <c r="H196" s="65"/>
      <c r="I196" s="65"/>
    </row>
    <row r="197" spans="1:9" ht="12.75">
      <c r="A197" s="59"/>
      <c r="B197" s="59"/>
      <c r="C197" s="142">
        <v>23</v>
      </c>
      <c r="D197" s="142"/>
      <c r="E197" s="75">
        <v>3223</v>
      </c>
      <c r="F197" s="64" t="s">
        <v>189</v>
      </c>
      <c r="G197" s="65">
        <v>600</v>
      </c>
      <c r="H197" s="65"/>
      <c r="I197" s="65"/>
    </row>
    <row r="198" spans="1:9" ht="12.75">
      <c r="A198" s="59"/>
      <c r="B198" s="59"/>
      <c r="C198" s="142">
        <v>24</v>
      </c>
      <c r="D198" s="142"/>
      <c r="E198" s="75">
        <v>3223</v>
      </c>
      <c r="F198" s="64" t="s">
        <v>190</v>
      </c>
      <c r="G198" s="65">
        <v>10000</v>
      </c>
      <c r="H198" s="65"/>
      <c r="I198" s="65"/>
    </row>
    <row r="199" spans="1:9" ht="12.75">
      <c r="A199" s="59"/>
      <c r="B199" s="59"/>
      <c r="C199" s="142">
        <v>25</v>
      </c>
      <c r="D199" s="142"/>
      <c r="E199" s="75">
        <v>3223</v>
      </c>
      <c r="F199" s="64" t="s">
        <v>191</v>
      </c>
      <c r="G199" s="65">
        <v>5000</v>
      </c>
      <c r="H199" s="65"/>
      <c r="I199" s="65"/>
    </row>
    <row r="200" spans="1:9" ht="12.75">
      <c r="A200" s="59"/>
      <c r="B200" s="59"/>
      <c r="C200" s="142">
        <v>26</v>
      </c>
      <c r="D200" s="142"/>
      <c r="E200" s="75">
        <v>3223</v>
      </c>
      <c r="F200" s="64" t="s">
        <v>192</v>
      </c>
      <c r="G200" s="65">
        <v>3000</v>
      </c>
      <c r="H200" s="65"/>
      <c r="I200" s="65"/>
    </row>
    <row r="201" spans="1:9" ht="12.75">
      <c r="A201" s="59"/>
      <c r="B201" s="59"/>
      <c r="C201" s="142">
        <v>27</v>
      </c>
      <c r="D201" s="142"/>
      <c r="E201" s="75">
        <v>3223</v>
      </c>
      <c r="F201" s="64" t="s">
        <v>193</v>
      </c>
      <c r="G201" s="65">
        <v>7500</v>
      </c>
      <c r="H201" s="65"/>
      <c r="I201" s="65"/>
    </row>
    <row r="202" spans="1:9" ht="12.75">
      <c r="A202" s="59"/>
      <c r="B202" s="59"/>
      <c r="C202" s="142">
        <v>28</v>
      </c>
      <c r="D202" s="142"/>
      <c r="E202" s="75">
        <v>3223</v>
      </c>
      <c r="F202" s="64" t="s">
        <v>194</v>
      </c>
      <c r="G202" s="65">
        <v>45000</v>
      </c>
      <c r="H202" s="65"/>
      <c r="I202" s="65"/>
    </row>
    <row r="203" spans="1:9" ht="12.75">
      <c r="A203" s="59"/>
      <c r="B203" s="59"/>
      <c r="C203" s="142">
        <v>29</v>
      </c>
      <c r="D203" s="142"/>
      <c r="E203" s="75">
        <v>3225</v>
      </c>
      <c r="F203" s="64" t="s">
        <v>195</v>
      </c>
      <c r="G203" s="65">
        <v>30000</v>
      </c>
      <c r="H203" s="65"/>
      <c r="I203" s="65"/>
    </row>
    <row r="204" spans="1:9" ht="13.5">
      <c r="A204" s="131" t="s">
        <v>196</v>
      </c>
      <c r="B204" s="131"/>
      <c r="C204" s="131"/>
      <c r="D204" s="131"/>
      <c r="E204" s="131"/>
      <c r="F204" s="132"/>
      <c r="G204" s="133"/>
      <c r="H204" s="134"/>
      <c r="I204" s="134"/>
    </row>
    <row r="205" spans="1:9" ht="12.75">
      <c r="A205" s="59" t="s">
        <v>156</v>
      </c>
      <c r="B205" s="59"/>
      <c r="C205" s="74"/>
      <c r="D205" s="86"/>
      <c r="E205" s="60">
        <v>323</v>
      </c>
      <c r="F205" s="104" t="s">
        <v>104</v>
      </c>
      <c r="G205" s="58">
        <f>SUM(G206:G225)</f>
        <v>251400</v>
      </c>
      <c r="H205" s="162"/>
      <c r="I205" s="162"/>
    </row>
    <row r="206" spans="1:9" ht="12.75">
      <c r="A206" s="59"/>
      <c r="B206" s="59"/>
      <c r="C206" s="142">
        <v>30</v>
      </c>
      <c r="D206" s="142"/>
      <c r="E206" s="75">
        <v>3231</v>
      </c>
      <c r="F206" s="64" t="s">
        <v>197</v>
      </c>
      <c r="G206" s="65">
        <v>15000</v>
      </c>
      <c r="H206" s="65"/>
      <c r="I206" s="65"/>
    </row>
    <row r="207" spans="1:9" ht="12.75">
      <c r="A207" s="59"/>
      <c r="B207" s="59"/>
      <c r="C207" s="142">
        <v>31</v>
      </c>
      <c r="D207" s="142"/>
      <c r="E207" s="75">
        <v>3231</v>
      </c>
      <c r="F207" s="64" t="s">
        <v>198</v>
      </c>
      <c r="G207" s="65">
        <v>4000</v>
      </c>
      <c r="H207" s="65"/>
      <c r="I207" s="65"/>
    </row>
    <row r="208" spans="1:9" ht="12.75">
      <c r="A208" s="59"/>
      <c r="B208" s="59"/>
      <c r="C208" s="142">
        <v>32</v>
      </c>
      <c r="D208" s="142"/>
      <c r="E208" s="75">
        <v>3231</v>
      </c>
      <c r="F208" s="64" t="s">
        <v>199</v>
      </c>
      <c r="G208" s="65">
        <v>6000</v>
      </c>
      <c r="H208" s="65"/>
      <c r="I208" s="65"/>
    </row>
    <row r="209" spans="1:9" ht="12.75">
      <c r="A209" s="59"/>
      <c r="B209" s="59"/>
      <c r="C209" s="142">
        <v>33</v>
      </c>
      <c r="D209" s="142"/>
      <c r="E209" s="75">
        <v>3232</v>
      </c>
      <c r="F209" s="64" t="s">
        <v>200</v>
      </c>
      <c r="G209" s="65">
        <v>3500</v>
      </c>
      <c r="H209" s="65"/>
      <c r="I209" s="65"/>
    </row>
    <row r="210" spans="1:9" ht="12.75">
      <c r="A210" s="59"/>
      <c r="B210" s="59"/>
      <c r="C210" s="142">
        <v>34</v>
      </c>
      <c r="D210" s="142"/>
      <c r="E210" s="75">
        <v>3233</v>
      </c>
      <c r="F210" s="64" t="s">
        <v>201</v>
      </c>
      <c r="G210" s="65">
        <v>8000</v>
      </c>
      <c r="H210" s="65"/>
      <c r="I210" s="65"/>
    </row>
    <row r="211" spans="1:9" ht="12.75">
      <c r="A211" s="59"/>
      <c r="B211" s="59"/>
      <c r="C211" s="142">
        <v>35</v>
      </c>
      <c r="D211" s="142"/>
      <c r="E211" s="75">
        <v>3233</v>
      </c>
      <c r="F211" s="64" t="s">
        <v>202</v>
      </c>
      <c r="G211" s="65">
        <v>8000</v>
      </c>
      <c r="H211" s="65"/>
      <c r="I211" s="65"/>
    </row>
    <row r="212" spans="1:9" ht="12.75">
      <c r="A212" s="59"/>
      <c r="B212" s="59"/>
      <c r="C212" s="142">
        <v>36</v>
      </c>
      <c r="D212" s="142"/>
      <c r="E212" s="75">
        <v>3233</v>
      </c>
      <c r="F212" s="64" t="s">
        <v>203</v>
      </c>
      <c r="G212" s="65">
        <v>7000</v>
      </c>
      <c r="H212" s="65"/>
      <c r="I212" s="65"/>
    </row>
    <row r="213" spans="1:9" ht="12.75">
      <c r="A213" s="59"/>
      <c r="B213" s="59"/>
      <c r="C213" s="142">
        <v>37</v>
      </c>
      <c r="D213" s="142"/>
      <c r="E213" s="75">
        <v>3233</v>
      </c>
      <c r="F213" s="64" t="s">
        <v>204</v>
      </c>
      <c r="G213" s="65">
        <v>7500</v>
      </c>
      <c r="H213" s="65"/>
      <c r="I213" s="65"/>
    </row>
    <row r="214" spans="1:9" ht="12.75">
      <c r="A214" s="59"/>
      <c r="B214" s="59"/>
      <c r="C214" s="142">
        <v>38</v>
      </c>
      <c r="D214" s="142"/>
      <c r="E214" s="75">
        <v>3236</v>
      </c>
      <c r="F214" s="64" t="s">
        <v>205</v>
      </c>
      <c r="G214" s="65">
        <v>7500</v>
      </c>
      <c r="H214" s="65"/>
      <c r="I214" s="65"/>
    </row>
    <row r="215" spans="1:9" ht="12.75">
      <c r="A215" s="59"/>
      <c r="B215" s="59"/>
      <c r="C215" s="142">
        <v>39</v>
      </c>
      <c r="D215" s="142"/>
      <c r="E215" s="75">
        <v>3237</v>
      </c>
      <c r="F215" s="64" t="s">
        <v>206</v>
      </c>
      <c r="G215" s="65">
        <v>10000</v>
      </c>
      <c r="H215" s="65"/>
      <c r="I215" s="65"/>
    </row>
    <row r="216" spans="1:9" ht="12.75">
      <c r="A216" s="59"/>
      <c r="B216" s="59"/>
      <c r="C216" s="142">
        <v>40</v>
      </c>
      <c r="D216" s="142"/>
      <c r="E216" s="75">
        <v>3237</v>
      </c>
      <c r="F216" s="64" t="s">
        <v>207</v>
      </c>
      <c r="G216" s="65">
        <v>30000</v>
      </c>
      <c r="H216" s="65"/>
      <c r="I216" s="65"/>
    </row>
    <row r="217" spans="1:9" ht="12.75">
      <c r="A217" s="59"/>
      <c r="B217" s="59"/>
      <c r="C217" s="142">
        <v>41</v>
      </c>
      <c r="D217" s="142"/>
      <c r="E217" s="75">
        <v>3237</v>
      </c>
      <c r="F217" s="64" t="s">
        <v>208</v>
      </c>
      <c r="G217" s="65">
        <v>30000</v>
      </c>
      <c r="H217" s="65"/>
      <c r="I217" s="65"/>
    </row>
    <row r="218" spans="1:9" ht="12.75">
      <c r="A218" s="59"/>
      <c r="B218" s="59"/>
      <c r="C218" s="142">
        <v>42</v>
      </c>
      <c r="D218" s="142"/>
      <c r="E218" s="75">
        <v>3238</v>
      </c>
      <c r="F218" s="64" t="s">
        <v>209</v>
      </c>
      <c r="G218" s="65">
        <v>5000</v>
      </c>
      <c r="H218" s="65"/>
      <c r="I218" s="65"/>
    </row>
    <row r="219" spans="1:9" ht="12.75">
      <c r="A219" s="59"/>
      <c r="B219" s="59"/>
      <c r="C219" s="142">
        <v>43</v>
      </c>
      <c r="D219" s="142"/>
      <c r="E219" s="75">
        <v>3238</v>
      </c>
      <c r="F219" s="64" t="s">
        <v>210</v>
      </c>
      <c r="G219" s="65">
        <v>5400</v>
      </c>
      <c r="H219" s="65"/>
      <c r="I219" s="65"/>
    </row>
    <row r="220" spans="1:9" ht="12.75">
      <c r="A220" s="59"/>
      <c r="B220" s="59"/>
      <c r="C220" s="142">
        <v>44</v>
      </c>
      <c r="D220" s="142"/>
      <c r="E220" s="75">
        <v>3238</v>
      </c>
      <c r="F220" s="64" t="s">
        <v>211</v>
      </c>
      <c r="G220" s="65">
        <v>5000</v>
      </c>
      <c r="H220" s="65"/>
      <c r="I220" s="65"/>
    </row>
    <row r="221" spans="1:9" ht="13.5">
      <c r="A221" s="59"/>
      <c r="B221" s="59"/>
      <c r="C221" s="142">
        <v>45</v>
      </c>
      <c r="D221" s="142"/>
      <c r="E221" s="75">
        <v>3239</v>
      </c>
      <c r="F221" s="64" t="s">
        <v>212</v>
      </c>
      <c r="G221" s="65">
        <v>35000</v>
      </c>
      <c r="H221" s="65"/>
      <c r="I221" s="65"/>
    </row>
    <row r="222" spans="1:9" ht="12.75">
      <c r="A222" s="59"/>
      <c r="B222" s="59"/>
      <c r="C222" s="142">
        <v>46</v>
      </c>
      <c r="D222" s="142"/>
      <c r="E222" s="75">
        <v>3239</v>
      </c>
      <c r="F222" s="64" t="s">
        <v>213</v>
      </c>
      <c r="G222" s="65">
        <v>1500</v>
      </c>
      <c r="H222" s="65"/>
      <c r="I222" s="65"/>
    </row>
    <row r="223" spans="1:9" ht="12.75">
      <c r="A223" s="59"/>
      <c r="B223" s="59"/>
      <c r="C223" s="142">
        <v>47</v>
      </c>
      <c r="D223" s="142"/>
      <c r="E223" s="75">
        <v>3239</v>
      </c>
      <c r="F223" s="64" t="s">
        <v>214</v>
      </c>
      <c r="G223" s="65">
        <v>8000</v>
      </c>
      <c r="H223" s="65"/>
      <c r="I223" s="65"/>
    </row>
    <row r="224" spans="1:9" ht="12.75">
      <c r="A224" s="59"/>
      <c r="B224" s="59"/>
      <c r="C224" s="142">
        <v>48</v>
      </c>
      <c r="D224" s="142"/>
      <c r="E224" s="75">
        <v>3239</v>
      </c>
      <c r="F224" s="64" t="s">
        <v>215</v>
      </c>
      <c r="G224" s="65">
        <v>45000</v>
      </c>
      <c r="H224" s="65"/>
      <c r="I224" s="65"/>
    </row>
    <row r="225" spans="1:9" ht="12.75">
      <c r="A225" s="59"/>
      <c r="B225" s="59"/>
      <c r="C225" s="142">
        <v>49</v>
      </c>
      <c r="D225" s="142"/>
      <c r="E225" s="75">
        <v>3239</v>
      </c>
      <c r="F225" s="64" t="s">
        <v>216</v>
      </c>
      <c r="G225" s="65">
        <v>10000</v>
      </c>
      <c r="H225" s="65"/>
      <c r="I225" s="65"/>
    </row>
    <row r="226" spans="1:9" ht="13.5">
      <c r="A226" s="152" t="s">
        <v>174</v>
      </c>
      <c r="B226" s="152"/>
      <c r="C226" s="152"/>
      <c r="D226" s="152"/>
      <c r="E226" s="152"/>
      <c r="F226" s="153"/>
      <c r="G226" s="163"/>
      <c r="H226" s="125"/>
      <c r="I226" s="125"/>
    </row>
    <row r="227" spans="1:9" ht="12.75">
      <c r="A227" s="59" t="s">
        <v>217</v>
      </c>
      <c r="B227" s="59"/>
      <c r="C227" s="60"/>
      <c r="D227" s="60"/>
      <c r="E227" s="60">
        <v>324</v>
      </c>
      <c r="F227" s="57" t="s">
        <v>218</v>
      </c>
      <c r="G227" s="58">
        <f>SUM(G228)</f>
        <v>0</v>
      </c>
      <c r="H227" s="62"/>
      <c r="I227" s="62"/>
    </row>
    <row r="228" spans="1:9" ht="12.75">
      <c r="A228" s="59"/>
      <c r="B228" s="59"/>
      <c r="C228" s="142">
        <v>50</v>
      </c>
      <c r="D228" s="142"/>
      <c r="E228" s="75">
        <v>3241</v>
      </c>
      <c r="F228" s="64" t="s">
        <v>219</v>
      </c>
      <c r="G228" s="65">
        <v>0</v>
      </c>
      <c r="H228" s="65"/>
      <c r="I228" s="65"/>
    </row>
    <row r="229" spans="1:9" ht="12.75">
      <c r="A229" s="59"/>
      <c r="B229" s="59"/>
      <c r="C229" s="86"/>
      <c r="D229" s="86"/>
      <c r="E229" s="60">
        <v>329</v>
      </c>
      <c r="F229" s="57" t="s">
        <v>220</v>
      </c>
      <c r="G229" s="58">
        <f>SUM(G230:G235)</f>
        <v>31500</v>
      </c>
      <c r="H229" s="62"/>
      <c r="I229" s="62"/>
    </row>
    <row r="230" spans="1:9" ht="12.75">
      <c r="A230" s="59"/>
      <c r="B230" s="59"/>
      <c r="C230" s="142">
        <v>51</v>
      </c>
      <c r="D230" s="142"/>
      <c r="E230" s="75">
        <v>3292</v>
      </c>
      <c r="F230" s="64" t="s">
        <v>221</v>
      </c>
      <c r="G230" s="65">
        <v>6000</v>
      </c>
      <c r="H230" s="65"/>
      <c r="I230" s="65"/>
    </row>
    <row r="231" spans="1:9" ht="12.75">
      <c r="A231" s="59"/>
      <c r="B231" s="59"/>
      <c r="C231" s="142">
        <v>52</v>
      </c>
      <c r="D231" s="142"/>
      <c r="E231" s="75">
        <v>3293</v>
      </c>
      <c r="F231" s="64" t="s">
        <v>222</v>
      </c>
      <c r="G231" s="65">
        <v>8000</v>
      </c>
      <c r="H231" s="65"/>
      <c r="I231" s="65"/>
    </row>
    <row r="232" spans="1:9" ht="12.75">
      <c r="A232" s="59"/>
      <c r="B232" s="59"/>
      <c r="C232" s="142">
        <v>53</v>
      </c>
      <c r="D232" s="142"/>
      <c r="E232" s="75">
        <v>3294</v>
      </c>
      <c r="F232" s="64" t="s">
        <v>223</v>
      </c>
      <c r="G232" s="65">
        <v>5500</v>
      </c>
      <c r="H232" s="65"/>
      <c r="I232" s="65"/>
    </row>
    <row r="233" spans="1:9" ht="12.75">
      <c r="A233" s="59"/>
      <c r="B233" s="59"/>
      <c r="C233" s="142">
        <v>54</v>
      </c>
      <c r="D233" s="142"/>
      <c r="E233" s="75">
        <v>3295</v>
      </c>
      <c r="F233" s="64" t="s">
        <v>224</v>
      </c>
      <c r="G233" s="65">
        <v>5000</v>
      </c>
      <c r="H233" s="65"/>
      <c r="I233" s="65"/>
    </row>
    <row r="234" spans="1:9" ht="12.75">
      <c r="A234" s="59"/>
      <c r="B234" s="59"/>
      <c r="C234" s="142">
        <v>55</v>
      </c>
      <c r="D234" s="142"/>
      <c r="E234" s="75">
        <v>3299</v>
      </c>
      <c r="F234" s="64" t="s">
        <v>225</v>
      </c>
      <c r="G234" s="65">
        <v>1000</v>
      </c>
      <c r="H234" s="65"/>
      <c r="I234" s="65"/>
    </row>
    <row r="235" spans="1:9" ht="12.75">
      <c r="A235" s="59"/>
      <c r="B235" s="59"/>
      <c r="C235" s="142">
        <v>56</v>
      </c>
      <c r="D235" s="142"/>
      <c r="E235" s="75">
        <v>3299</v>
      </c>
      <c r="F235" s="64" t="s">
        <v>106</v>
      </c>
      <c r="G235" s="65">
        <v>6000</v>
      </c>
      <c r="H235" s="65"/>
      <c r="I235" s="65"/>
    </row>
    <row r="236" spans="1:9" ht="12.75">
      <c r="A236" s="59"/>
      <c r="B236" s="60">
        <v>34</v>
      </c>
      <c r="C236" s="74"/>
      <c r="D236" s="86"/>
      <c r="E236" s="74"/>
      <c r="F236" s="57" t="s">
        <v>226</v>
      </c>
      <c r="G236" s="58">
        <f>SUM(G237)</f>
        <v>16500</v>
      </c>
      <c r="H236" s="58"/>
      <c r="I236" s="58"/>
    </row>
    <row r="237" spans="1:9" ht="12.75">
      <c r="A237" s="59"/>
      <c r="B237" s="59"/>
      <c r="C237" s="86"/>
      <c r="D237" s="86"/>
      <c r="E237" s="60">
        <v>343</v>
      </c>
      <c r="F237" s="57" t="s">
        <v>109</v>
      </c>
      <c r="G237" s="58">
        <f>SUM(G238:G240)</f>
        <v>16500</v>
      </c>
      <c r="H237" s="58"/>
      <c r="I237" s="58"/>
    </row>
    <row r="238" spans="1:9" ht="12.75">
      <c r="A238" s="59"/>
      <c r="B238" s="59"/>
      <c r="C238" s="142">
        <v>57</v>
      </c>
      <c r="D238" s="142"/>
      <c r="E238" s="75">
        <v>3431</v>
      </c>
      <c r="F238" s="64" t="s">
        <v>227</v>
      </c>
      <c r="G238" s="65">
        <v>4000</v>
      </c>
      <c r="H238" s="65"/>
      <c r="I238" s="65"/>
    </row>
    <row r="239" spans="1:9" ht="12.75">
      <c r="A239" s="59"/>
      <c r="B239" s="59"/>
      <c r="C239" s="142">
        <v>58</v>
      </c>
      <c r="D239" s="142"/>
      <c r="E239" s="75">
        <v>3434</v>
      </c>
      <c r="F239" s="64" t="s">
        <v>228</v>
      </c>
      <c r="G239" s="65">
        <v>10000</v>
      </c>
      <c r="H239" s="65"/>
      <c r="I239" s="65"/>
    </row>
    <row r="240" spans="1:9" ht="12.75">
      <c r="A240" s="59"/>
      <c r="B240" s="59"/>
      <c r="C240" s="142">
        <v>59</v>
      </c>
      <c r="D240" s="142"/>
      <c r="E240" s="75">
        <v>3431</v>
      </c>
      <c r="F240" s="64" t="s">
        <v>229</v>
      </c>
      <c r="G240" s="65">
        <v>2500</v>
      </c>
      <c r="H240" s="65"/>
      <c r="I240" s="65"/>
    </row>
    <row r="241" spans="1:9" ht="12.75">
      <c r="A241" s="59"/>
      <c r="B241" s="60">
        <v>36</v>
      </c>
      <c r="C241" s="86"/>
      <c r="D241" s="86"/>
      <c r="E241" s="60"/>
      <c r="F241" s="57" t="s">
        <v>112</v>
      </c>
      <c r="G241" s="58">
        <f>SUM(G242)</f>
        <v>6000</v>
      </c>
      <c r="H241" s="58"/>
      <c r="I241" s="58"/>
    </row>
    <row r="242" spans="1:9" ht="12.75">
      <c r="A242" s="59"/>
      <c r="B242" s="60"/>
      <c r="C242" s="86"/>
      <c r="D242" s="86"/>
      <c r="E242" s="60">
        <v>363</v>
      </c>
      <c r="F242" s="57" t="s">
        <v>230</v>
      </c>
      <c r="G242" s="58">
        <f>SUM(G243:G244)</f>
        <v>6000</v>
      </c>
      <c r="H242" s="58"/>
      <c r="I242" s="58"/>
    </row>
    <row r="243" spans="1:9" ht="12.75">
      <c r="A243" s="59"/>
      <c r="B243" s="59"/>
      <c r="C243" s="142">
        <v>60</v>
      </c>
      <c r="D243" s="142"/>
      <c r="E243" s="75">
        <v>3631</v>
      </c>
      <c r="F243" s="64" t="s">
        <v>231</v>
      </c>
      <c r="G243" s="65">
        <v>5000</v>
      </c>
      <c r="H243" s="65"/>
      <c r="I243" s="65"/>
    </row>
    <row r="244" spans="1:9" ht="12.75">
      <c r="A244" s="59"/>
      <c r="B244" s="59"/>
      <c r="C244" s="142">
        <v>61</v>
      </c>
      <c r="D244" s="142"/>
      <c r="E244" s="75">
        <v>3631</v>
      </c>
      <c r="F244" s="64" t="s">
        <v>232</v>
      </c>
      <c r="G244" s="65">
        <v>1000</v>
      </c>
      <c r="H244" s="65"/>
      <c r="I244" s="65"/>
    </row>
    <row r="245" spans="1:9" ht="12.75">
      <c r="A245" s="59"/>
      <c r="B245" s="60">
        <v>38</v>
      </c>
      <c r="C245" s="86"/>
      <c r="D245" s="86"/>
      <c r="E245" s="74"/>
      <c r="F245" s="57" t="s">
        <v>178</v>
      </c>
      <c r="G245" s="58">
        <f>SUM(G246)</f>
        <v>42000</v>
      </c>
      <c r="H245" s="58"/>
      <c r="I245" s="58"/>
    </row>
    <row r="246" spans="1:9" ht="12.75">
      <c r="A246" s="59"/>
      <c r="B246" s="68"/>
      <c r="C246" s="86"/>
      <c r="D246" s="86"/>
      <c r="E246" s="60">
        <v>381</v>
      </c>
      <c r="F246" s="57" t="s">
        <v>117</v>
      </c>
      <c r="G246" s="58">
        <f>SUM(G247:G248)</f>
        <v>42000</v>
      </c>
      <c r="H246" s="58"/>
      <c r="I246" s="58"/>
    </row>
    <row r="247" spans="1:9" ht="12.75">
      <c r="A247" s="59"/>
      <c r="B247" s="68"/>
      <c r="C247" s="142"/>
      <c r="D247" s="142"/>
      <c r="E247" s="63">
        <v>3811</v>
      </c>
      <c r="F247" s="64" t="s">
        <v>233</v>
      </c>
      <c r="G247" s="65">
        <v>40000</v>
      </c>
      <c r="H247" s="69"/>
      <c r="I247" s="69"/>
    </row>
    <row r="248" spans="1:9" ht="12.75">
      <c r="A248" s="59"/>
      <c r="B248" s="59"/>
      <c r="C248" s="142">
        <v>62</v>
      </c>
      <c r="D248" s="142"/>
      <c r="E248" s="75">
        <v>3811</v>
      </c>
      <c r="F248" s="64" t="s">
        <v>234</v>
      </c>
      <c r="G248" s="65">
        <v>2000</v>
      </c>
      <c r="H248" s="65"/>
      <c r="I248" s="65"/>
    </row>
    <row r="249" spans="1:9" ht="14.25" customHeight="1">
      <c r="A249" s="158" t="s">
        <v>235</v>
      </c>
      <c r="B249" s="158"/>
      <c r="C249" s="158"/>
      <c r="D249" s="158"/>
      <c r="E249" s="158"/>
      <c r="F249" s="158"/>
      <c r="G249" s="164"/>
      <c r="H249" s="165"/>
      <c r="I249" s="165"/>
    </row>
    <row r="250" spans="1:9" ht="12.75">
      <c r="A250" s="59">
        <v>4</v>
      </c>
      <c r="B250" s="59"/>
      <c r="C250" s="74"/>
      <c r="D250" s="86"/>
      <c r="E250" s="74"/>
      <c r="F250" s="104" t="s">
        <v>236</v>
      </c>
      <c r="G250" s="58">
        <f>SUM(G251)</f>
        <v>15000</v>
      </c>
      <c r="H250" s="105">
        <v>10000</v>
      </c>
      <c r="I250" s="105">
        <v>10000</v>
      </c>
    </row>
    <row r="251" spans="1:9" ht="12.75">
      <c r="A251" s="59"/>
      <c r="B251" s="60">
        <v>42</v>
      </c>
      <c r="C251" s="74"/>
      <c r="D251" s="86"/>
      <c r="E251" s="60">
        <v>426</v>
      </c>
      <c r="F251" s="104" t="s">
        <v>237</v>
      </c>
      <c r="G251" s="58">
        <f>SUM(G252)</f>
        <v>15000</v>
      </c>
      <c r="H251" s="58"/>
      <c r="I251" s="58"/>
    </row>
    <row r="252" spans="1:9" ht="12.75">
      <c r="A252" s="59"/>
      <c r="B252" s="68"/>
      <c r="C252" s="142">
        <v>63</v>
      </c>
      <c r="D252" s="142"/>
      <c r="E252" s="75">
        <v>4262</v>
      </c>
      <c r="F252" s="64" t="s">
        <v>238</v>
      </c>
      <c r="G252" s="65">
        <v>15000</v>
      </c>
      <c r="H252" s="65"/>
      <c r="I252" s="65"/>
    </row>
    <row r="253" spans="1:9" ht="12.75">
      <c r="A253" s="68"/>
      <c r="B253" s="68"/>
      <c r="C253" s="166"/>
      <c r="D253" s="144"/>
      <c r="E253" s="166"/>
      <c r="F253" s="167"/>
      <c r="G253" s="146"/>
      <c r="H253" s="168"/>
      <c r="I253" s="168"/>
    </row>
    <row r="254" spans="1:9" ht="13.5">
      <c r="A254" s="169"/>
      <c r="B254" s="170"/>
      <c r="C254" s="171"/>
      <c r="D254" s="171"/>
      <c r="E254" s="171"/>
      <c r="F254" s="172"/>
      <c r="G254" s="173"/>
      <c r="H254" s="173"/>
      <c r="I254" s="173"/>
    </row>
    <row r="255" spans="1:9" ht="13.5">
      <c r="A255" s="174" t="s">
        <v>239</v>
      </c>
      <c r="B255" s="174"/>
      <c r="C255" s="174"/>
      <c r="D255" s="174"/>
      <c r="E255" s="174"/>
      <c r="F255" s="174"/>
      <c r="G255" s="80">
        <f>G259+G269</f>
        <v>298453</v>
      </c>
      <c r="H255" s="80">
        <f>H259+H269</f>
        <v>180000</v>
      </c>
      <c r="I255" s="80">
        <f>I259+I269</f>
        <v>180000</v>
      </c>
    </row>
    <row r="256" spans="1:9" ht="13.5">
      <c r="A256" s="125" t="s">
        <v>240</v>
      </c>
      <c r="B256" s="125"/>
      <c r="C256" s="125"/>
      <c r="D256" s="125"/>
      <c r="E256" s="125"/>
      <c r="F256" s="175"/>
      <c r="H256" s="3"/>
      <c r="I256" s="3"/>
    </row>
    <row r="257" spans="1:9" ht="13.5">
      <c r="A257" s="176" t="s">
        <v>241</v>
      </c>
      <c r="B257" s="176"/>
      <c r="C257" s="176"/>
      <c r="D257" s="176"/>
      <c r="E257" s="176"/>
      <c r="F257" s="176"/>
      <c r="G257" s="176"/>
      <c r="H257" s="176"/>
      <c r="I257" s="176"/>
    </row>
    <row r="258" spans="1:9" ht="13.5">
      <c r="A258" s="177" t="s">
        <v>242</v>
      </c>
      <c r="B258" s="178"/>
      <c r="C258" s="178"/>
      <c r="D258" s="178"/>
      <c r="E258" s="178"/>
      <c r="F258" s="178"/>
      <c r="G258" s="179"/>
      <c r="H258" s="179"/>
      <c r="I258" s="179"/>
    </row>
    <row r="259" spans="1:9" ht="12.75">
      <c r="A259" s="56">
        <v>3</v>
      </c>
      <c r="B259" s="56"/>
      <c r="C259" s="81"/>
      <c r="D259" s="81"/>
      <c r="E259" s="81"/>
      <c r="F259" s="57" t="s">
        <v>155</v>
      </c>
      <c r="G259" s="58">
        <f>G260+G263</f>
        <v>248388</v>
      </c>
      <c r="H259" s="58">
        <v>130000</v>
      </c>
      <c r="I259" s="58">
        <v>130000</v>
      </c>
    </row>
    <row r="260" spans="1:9" ht="12.75">
      <c r="A260" s="59" t="s">
        <v>156</v>
      </c>
      <c r="B260" s="60">
        <v>32</v>
      </c>
      <c r="C260" s="60"/>
      <c r="D260" s="60"/>
      <c r="E260" s="60">
        <v>322</v>
      </c>
      <c r="F260" s="57" t="s">
        <v>159</v>
      </c>
      <c r="G260" s="58">
        <f>SUM(G261:G262)</f>
        <v>28500</v>
      </c>
      <c r="H260" s="58"/>
      <c r="I260" s="58"/>
    </row>
    <row r="261" spans="1:9" ht="12.75">
      <c r="A261" s="59"/>
      <c r="B261" s="83"/>
      <c r="C261" s="142">
        <v>64</v>
      </c>
      <c r="D261" s="142"/>
      <c r="E261" s="63">
        <v>3223</v>
      </c>
      <c r="F261" s="64" t="s">
        <v>243</v>
      </c>
      <c r="G261" s="65">
        <v>8500</v>
      </c>
      <c r="H261" s="69"/>
      <c r="I261" s="69"/>
    </row>
    <row r="262" spans="1:9" ht="13.5">
      <c r="A262" s="180"/>
      <c r="B262" s="180"/>
      <c r="C262" s="142">
        <v>65</v>
      </c>
      <c r="D262" s="142"/>
      <c r="E262" s="75">
        <v>3227</v>
      </c>
      <c r="F262" s="64" t="s">
        <v>244</v>
      </c>
      <c r="G262" s="65">
        <v>20000</v>
      </c>
      <c r="H262" s="65"/>
      <c r="I262" s="65"/>
    </row>
    <row r="263" spans="1:9" ht="13.5">
      <c r="A263" s="180" t="s">
        <v>156</v>
      </c>
      <c r="B263" s="60">
        <v>38</v>
      </c>
      <c r="C263" s="86"/>
      <c r="D263" s="86"/>
      <c r="E263" s="60">
        <v>381</v>
      </c>
      <c r="F263" s="57" t="s">
        <v>178</v>
      </c>
      <c r="G263" s="58">
        <f>SUM(G264:G265)</f>
        <v>219888</v>
      </c>
      <c r="H263" s="58"/>
      <c r="I263" s="58"/>
    </row>
    <row r="264" spans="1:9" ht="13.5">
      <c r="A264" s="180"/>
      <c r="B264" s="68"/>
      <c r="C264" s="142">
        <v>66</v>
      </c>
      <c r="D264" s="142"/>
      <c r="E264" s="75">
        <v>3811</v>
      </c>
      <c r="F264" s="64" t="s">
        <v>245</v>
      </c>
      <c r="G264" s="65">
        <v>218420</v>
      </c>
      <c r="H264" s="65"/>
      <c r="I264" s="65"/>
    </row>
    <row r="265" spans="1:9" ht="13.5">
      <c r="A265" s="180"/>
      <c r="B265" s="68"/>
      <c r="C265" s="142">
        <v>67</v>
      </c>
      <c r="D265" s="142"/>
      <c r="E265" s="75">
        <v>3811</v>
      </c>
      <c r="F265" s="64" t="s">
        <v>246</v>
      </c>
      <c r="G265" s="65">
        <v>1468</v>
      </c>
      <c r="H265" s="65"/>
      <c r="I265" s="65"/>
    </row>
    <row r="266" spans="1:9" ht="13.5">
      <c r="A266" s="181"/>
      <c r="B266" s="68"/>
      <c r="C266" s="166"/>
      <c r="D266" s="144"/>
      <c r="E266" s="166"/>
      <c r="F266" s="182"/>
      <c r="G266" s="183"/>
      <c r="H266" s="183"/>
      <c r="I266" s="183"/>
    </row>
    <row r="267" spans="1:9" ht="13.5">
      <c r="A267" s="134" t="s">
        <v>247</v>
      </c>
      <c r="B267" s="134"/>
      <c r="C267" s="134"/>
      <c r="D267" s="134"/>
      <c r="E267" s="134"/>
      <c r="F267" s="184"/>
      <c r="H267" s="3"/>
      <c r="I267" s="3"/>
    </row>
    <row r="268" spans="1:9" ht="13.5">
      <c r="A268" s="177" t="s">
        <v>248</v>
      </c>
      <c r="B268" s="178"/>
      <c r="C268" s="178"/>
      <c r="D268" s="178"/>
      <c r="E268" s="178"/>
      <c r="F268" s="178"/>
      <c r="G268" s="179"/>
      <c r="H268" s="179"/>
      <c r="I268" s="179"/>
    </row>
    <row r="269" spans="1:9" ht="12.75">
      <c r="A269" s="56">
        <v>3</v>
      </c>
      <c r="B269" s="56"/>
      <c r="C269" s="81"/>
      <c r="D269" s="81"/>
      <c r="E269" s="81"/>
      <c r="F269" s="57" t="s">
        <v>155</v>
      </c>
      <c r="G269" s="58">
        <f>G270+G281</f>
        <v>50065</v>
      </c>
      <c r="H269" s="58">
        <v>50000</v>
      </c>
      <c r="I269" s="58">
        <v>50000</v>
      </c>
    </row>
    <row r="270" spans="1:9" ht="12.75">
      <c r="A270" s="59" t="s">
        <v>156</v>
      </c>
      <c r="B270" s="60">
        <v>32</v>
      </c>
      <c r="C270" s="60"/>
      <c r="D270" s="60"/>
      <c r="E270" s="60"/>
      <c r="F270" s="57" t="s">
        <v>159</v>
      </c>
      <c r="G270" s="58">
        <f>SUM(G271+G274)</f>
        <v>42065</v>
      </c>
      <c r="H270" s="58"/>
      <c r="I270" s="58"/>
    </row>
    <row r="271" spans="1:9" ht="12.75">
      <c r="A271" s="59"/>
      <c r="B271" s="60"/>
      <c r="C271" s="60"/>
      <c r="D271" s="60"/>
      <c r="E271" s="60">
        <v>322</v>
      </c>
      <c r="F271" s="57" t="s">
        <v>102</v>
      </c>
      <c r="G271" s="58">
        <f>SUM(G272:G273)</f>
        <v>15565</v>
      </c>
      <c r="H271" s="58"/>
      <c r="I271" s="58"/>
    </row>
    <row r="272" spans="1:9" ht="13.5">
      <c r="A272" s="180"/>
      <c r="B272" s="68"/>
      <c r="C272" s="142">
        <v>68</v>
      </c>
      <c r="D272" s="142"/>
      <c r="E272" s="75">
        <v>3221</v>
      </c>
      <c r="F272" s="64" t="s">
        <v>249</v>
      </c>
      <c r="G272" s="65">
        <v>565</v>
      </c>
      <c r="H272" s="65"/>
      <c r="I272" s="65"/>
    </row>
    <row r="273" spans="1:9" ht="13.5">
      <c r="A273" s="180"/>
      <c r="B273" s="68"/>
      <c r="C273" s="142">
        <v>69</v>
      </c>
      <c r="D273" s="142"/>
      <c r="E273" s="75">
        <v>3227</v>
      </c>
      <c r="F273" s="64" t="s">
        <v>250</v>
      </c>
      <c r="G273" s="65">
        <v>15000</v>
      </c>
      <c r="H273" s="65"/>
      <c r="I273" s="65"/>
    </row>
    <row r="274" spans="1:9" ht="13.5">
      <c r="A274" s="180"/>
      <c r="B274" s="68"/>
      <c r="C274" s="86"/>
      <c r="D274" s="86"/>
      <c r="E274" s="60">
        <v>323</v>
      </c>
      <c r="F274" s="57" t="s">
        <v>104</v>
      </c>
      <c r="G274" s="58">
        <f>SUM(G276:G280)</f>
        <v>26500</v>
      </c>
      <c r="H274" s="62"/>
      <c r="I274" s="62"/>
    </row>
    <row r="275" spans="1:9" ht="13.5">
      <c r="A275" s="180"/>
      <c r="B275" s="68"/>
      <c r="C275" s="142">
        <v>70</v>
      </c>
      <c r="D275" s="142"/>
      <c r="E275" s="75">
        <v>3237</v>
      </c>
      <c r="F275" s="64" t="s">
        <v>251</v>
      </c>
      <c r="G275" s="65">
        <v>10000</v>
      </c>
      <c r="H275" s="65"/>
      <c r="I275" s="65"/>
    </row>
    <row r="276" spans="1:9" ht="13.5">
      <c r="A276" s="180"/>
      <c r="B276" s="68"/>
      <c r="C276" s="142">
        <v>71</v>
      </c>
      <c r="D276" s="142"/>
      <c r="E276" s="75">
        <v>3237</v>
      </c>
      <c r="F276" s="64" t="s">
        <v>252</v>
      </c>
      <c r="G276" s="65">
        <v>1000</v>
      </c>
      <c r="H276" s="65"/>
      <c r="I276" s="65"/>
    </row>
    <row r="277" spans="1:9" ht="13.5">
      <c r="A277" s="180"/>
      <c r="B277" s="68"/>
      <c r="C277" s="142">
        <v>72</v>
      </c>
      <c r="D277" s="142"/>
      <c r="E277" s="75">
        <v>3237</v>
      </c>
      <c r="F277" s="64" t="s">
        <v>253</v>
      </c>
      <c r="G277" s="65">
        <v>4000</v>
      </c>
      <c r="H277" s="65"/>
      <c r="I277" s="65"/>
    </row>
    <row r="278" spans="1:9" ht="13.5">
      <c r="A278" s="180"/>
      <c r="B278" s="68"/>
      <c r="C278" s="142">
        <v>73</v>
      </c>
      <c r="D278" s="142"/>
      <c r="E278" s="75">
        <v>3237</v>
      </c>
      <c r="F278" s="64" t="s">
        <v>254</v>
      </c>
      <c r="G278" s="65">
        <v>5000</v>
      </c>
      <c r="H278" s="65"/>
      <c r="I278" s="65"/>
    </row>
    <row r="279" spans="1:9" ht="13.5">
      <c r="A279" s="180"/>
      <c r="B279" s="68"/>
      <c r="C279" s="142">
        <v>74</v>
      </c>
      <c r="D279" s="142"/>
      <c r="E279" s="75">
        <v>3237</v>
      </c>
      <c r="F279" s="64" t="s">
        <v>255</v>
      </c>
      <c r="G279" s="65">
        <v>10500</v>
      </c>
      <c r="H279" s="65"/>
      <c r="I279" s="65"/>
    </row>
    <row r="280" spans="1:9" ht="13.5">
      <c r="A280" s="180"/>
      <c r="B280" s="68"/>
      <c r="C280" s="142">
        <v>75</v>
      </c>
      <c r="D280" s="142"/>
      <c r="E280" s="75">
        <v>3237</v>
      </c>
      <c r="F280" s="64" t="s">
        <v>256</v>
      </c>
      <c r="G280" s="65">
        <v>6000</v>
      </c>
      <c r="H280" s="65"/>
      <c r="I280" s="65"/>
    </row>
    <row r="281" spans="1:9" ht="13.5">
      <c r="A281" s="180"/>
      <c r="B281" s="68"/>
      <c r="C281" s="86"/>
      <c r="D281" s="86"/>
      <c r="E281" s="60">
        <v>381</v>
      </c>
      <c r="F281" s="57" t="s">
        <v>117</v>
      </c>
      <c r="G281" s="58">
        <f>SUM(G282)</f>
        <v>8000</v>
      </c>
      <c r="H281" s="58"/>
      <c r="I281" s="58"/>
    </row>
    <row r="282" spans="1:9" ht="13.5">
      <c r="A282" s="180" t="s">
        <v>156</v>
      </c>
      <c r="B282" s="68"/>
      <c r="C282" s="142">
        <v>76</v>
      </c>
      <c r="D282" s="142"/>
      <c r="E282" s="75">
        <v>3811</v>
      </c>
      <c r="F282" s="64" t="s">
        <v>257</v>
      </c>
      <c r="G282" s="65">
        <v>8000</v>
      </c>
      <c r="H282" s="65"/>
      <c r="I282" s="65"/>
    </row>
    <row r="283" spans="1:9" ht="12.75">
      <c r="A283" s="59"/>
      <c r="B283" s="59"/>
      <c r="C283" s="166"/>
      <c r="D283" s="144"/>
      <c r="E283" s="166"/>
      <c r="F283" s="182"/>
      <c r="G283" s="185"/>
      <c r="H283" s="183"/>
      <c r="I283" s="183"/>
    </row>
    <row r="284" spans="1:9" ht="13.5">
      <c r="A284" s="186"/>
      <c r="B284" s="186"/>
      <c r="C284" s="186"/>
      <c r="D284" s="186"/>
      <c r="E284" s="186"/>
      <c r="F284" s="186"/>
      <c r="G284" s="186"/>
      <c r="H284" s="187"/>
      <c r="I284" s="188"/>
    </row>
    <row r="285" spans="1:9" ht="15">
      <c r="A285" s="189" t="s">
        <v>258</v>
      </c>
      <c r="B285" s="189"/>
      <c r="C285" s="189"/>
      <c r="D285" s="189"/>
      <c r="E285" s="189"/>
      <c r="F285" s="189"/>
      <c r="G285" s="190">
        <f>G289+G298+G320+G329</f>
        <v>2952000</v>
      </c>
      <c r="H285" s="190">
        <f>H289+H298+H320+H329</f>
        <v>2970000</v>
      </c>
      <c r="I285" s="190">
        <f>I289+I298+I320+I329</f>
        <v>2970000</v>
      </c>
    </row>
    <row r="286" spans="1:9" ht="13.5">
      <c r="A286" s="126" t="s">
        <v>259</v>
      </c>
      <c r="B286" s="126"/>
      <c r="C286" s="126"/>
      <c r="D286" s="126"/>
      <c r="E286" s="126"/>
      <c r="F286" s="191"/>
      <c r="G286" s="163"/>
      <c r="H286" s="125"/>
      <c r="I286" s="125"/>
    </row>
    <row r="287" spans="1:9" ht="13.5">
      <c r="A287" s="176" t="s">
        <v>260</v>
      </c>
      <c r="B287" s="176"/>
      <c r="C287" s="176"/>
      <c r="D287" s="176"/>
      <c r="E287" s="176"/>
      <c r="F287" s="176"/>
      <c r="G287" s="176"/>
      <c r="H287" s="176"/>
      <c r="I287" s="176"/>
    </row>
    <row r="288" spans="1:9" ht="13.5">
      <c r="A288" s="192" t="s">
        <v>261</v>
      </c>
      <c r="B288" s="192"/>
      <c r="C288" s="192"/>
      <c r="D288" s="192"/>
      <c r="E288" s="192"/>
      <c r="F288" s="192"/>
      <c r="G288" s="193"/>
      <c r="H288" s="193"/>
      <c r="I288" s="193"/>
    </row>
    <row r="289" spans="1:9" s="134" customFormat="1" ht="13.5">
      <c r="A289" s="60">
        <v>3</v>
      </c>
      <c r="B289" s="60"/>
      <c r="C289" s="74"/>
      <c r="D289" s="74"/>
      <c r="E289" s="74"/>
      <c r="F289" s="57" t="s">
        <v>89</v>
      </c>
      <c r="G289" s="58">
        <f>SUM(G290)</f>
        <v>280000</v>
      </c>
      <c r="H289" s="58">
        <v>300000</v>
      </c>
      <c r="I289" s="58">
        <v>300000</v>
      </c>
    </row>
    <row r="290" spans="1:9" s="134" customFormat="1" ht="13.5">
      <c r="A290" s="68"/>
      <c r="B290" s="60">
        <v>32</v>
      </c>
      <c r="C290" s="74"/>
      <c r="D290" s="74"/>
      <c r="E290" s="74"/>
      <c r="F290" s="57" t="s">
        <v>100</v>
      </c>
      <c r="G290" s="58">
        <f>G291+G293</f>
        <v>280000</v>
      </c>
      <c r="H290" s="58"/>
      <c r="I290" s="58"/>
    </row>
    <row r="291" spans="1:9" s="134" customFormat="1" ht="13.5">
      <c r="A291" s="68"/>
      <c r="B291" s="60"/>
      <c r="C291" s="74"/>
      <c r="D291" s="74"/>
      <c r="E291" s="60">
        <v>322</v>
      </c>
      <c r="F291" s="57" t="s">
        <v>102</v>
      </c>
      <c r="G291" s="58">
        <f>SUM(G292:G292)</f>
        <v>60000</v>
      </c>
      <c r="H291" s="58"/>
      <c r="I291" s="58"/>
    </row>
    <row r="292" spans="1:9" s="134" customFormat="1" ht="13.5">
      <c r="A292" s="68"/>
      <c r="B292" s="161"/>
      <c r="C292" s="142">
        <v>77</v>
      </c>
      <c r="D292" s="142"/>
      <c r="E292" s="75">
        <v>3224</v>
      </c>
      <c r="F292" s="64" t="s">
        <v>262</v>
      </c>
      <c r="G292" s="65">
        <v>60000</v>
      </c>
      <c r="H292" s="69"/>
      <c r="I292" s="69"/>
    </row>
    <row r="293" spans="1:9" s="134" customFormat="1" ht="13.5">
      <c r="A293" s="68"/>
      <c r="B293" s="161"/>
      <c r="C293" s="86"/>
      <c r="D293" s="86"/>
      <c r="E293" s="60">
        <v>323</v>
      </c>
      <c r="F293" s="57" t="s">
        <v>104</v>
      </c>
      <c r="G293" s="58">
        <f>SUM(G294:G296)</f>
        <v>220000</v>
      </c>
      <c r="H293" s="58"/>
      <c r="I293" s="58"/>
    </row>
    <row r="294" spans="1:9" s="134" customFormat="1" ht="13.5">
      <c r="A294" s="68"/>
      <c r="B294" s="68"/>
      <c r="C294" s="142">
        <v>78</v>
      </c>
      <c r="D294" s="142"/>
      <c r="E294" s="75">
        <v>3232</v>
      </c>
      <c r="F294" s="64" t="s">
        <v>263</v>
      </c>
      <c r="G294" s="65">
        <v>20000</v>
      </c>
      <c r="H294" s="69"/>
      <c r="I294" s="69"/>
    </row>
    <row r="295" spans="1:9" s="134" customFormat="1" ht="13.5">
      <c r="A295" s="68"/>
      <c r="B295" s="68"/>
      <c r="C295" s="142">
        <v>79</v>
      </c>
      <c r="D295" s="142"/>
      <c r="E295" s="75">
        <v>3237</v>
      </c>
      <c r="F295" s="64" t="s">
        <v>264</v>
      </c>
      <c r="G295" s="65">
        <v>100000</v>
      </c>
      <c r="H295" s="69"/>
      <c r="I295" s="69"/>
    </row>
    <row r="296" spans="1:9" s="134" customFormat="1" ht="13.5">
      <c r="A296" s="68"/>
      <c r="B296" s="161"/>
      <c r="C296" s="142">
        <v>80</v>
      </c>
      <c r="D296" s="142"/>
      <c r="E296" s="75">
        <v>3237</v>
      </c>
      <c r="F296" s="64" t="s">
        <v>265</v>
      </c>
      <c r="G296" s="65">
        <v>100000</v>
      </c>
      <c r="H296" s="69"/>
      <c r="I296" s="69"/>
    </row>
    <row r="297" spans="1:9" s="134" customFormat="1" ht="13.5">
      <c r="A297" s="194" t="s">
        <v>266</v>
      </c>
      <c r="B297" s="194"/>
      <c r="C297" s="194"/>
      <c r="D297" s="194"/>
      <c r="E297" s="194"/>
      <c r="F297" s="194"/>
      <c r="G297" s="193"/>
      <c r="H297" s="193"/>
      <c r="I297" s="193"/>
    </row>
    <row r="298" spans="1:9" s="134" customFormat="1" ht="13.5">
      <c r="A298" s="60">
        <v>4</v>
      </c>
      <c r="B298" s="60"/>
      <c r="C298" s="74"/>
      <c r="D298" s="86"/>
      <c r="E298" s="74"/>
      <c r="F298" s="57" t="s">
        <v>267</v>
      </c>
      <c r="G298" s="58">
        <f>G299+G301+G313</f>
        <v>2292000</v>
      </c>
      <c r="H298" s="58">
        <v>2200000</v>
      </c>
      <c r="I298" s="58">
        <v>2200000</v>
      </c>
    </row>
    <row r="299" spans="1:9" s="134" customFormat="1" ht="13.5">
      <c r="A299" s="68"/>
      <c r="B299" s="60">
        <v>41</v>
      </c>
      <c r="C299" s="74"/>
      <c r="D299" s="86"/>
      <c r="E299" s="60">
        <v>411</v>
      </c>
      <c r="F299" s="57" t="s">
        <v>268</v>
      </c>
      <c r="G299" s="58">
        <f>SUM(G300)</f>
        <v>30000</v>
      </c>
      <c r="H299" s="58"/>
      <c r="I299" s="58"/>
    </row>
    <row r="300" spans="1:9" s="134" customFormat="1" ht="13.5">
      <c r="A300" s="68"/>
      <c r="B300" s="161"/>
      <c r="C300" s="142">
        <v>81</v>
      </c>
      <c r="D300" s="142"/>
      <c r="E300" s="75">
        <v>4111</v>
      </c>
      <c r="F300" s="64" t="s">
        <v>269</v>
      </c>
      <c r="G300" s="65">
        <v>30000</v>
      </c>
      <c r="H300" s="69"/>
      <c r="I300" s="69"/>
    </row>
    <row r="301" spans="1:9" ht="12.75">
      <c r="A301" s="59"/>
      <c r="B301" s="60">
        <v>42</v>
      </c>
      <c r="C301" s="86"/>
      <c r="D301" s="86"/>
      <c r="E301" s="60">
        <v>421</v>
      </c>
      <c r="F301" s="57" t="s">
        <v>270</v>
      </c>
      <c r="G301" s="58">
        <f>SUM(G302:G311)</f>
        <v>1722000</v>
      </c>
      <c r="H301" s="58"/>
      <c r="I301" s="58"/>
    </row>
    <row r="302" spans="1:9" ht="12.75">
      <c r="A302" s="59"/>
      <c r="B302" s="59"/>
      <c r="C302" s="142">
        <v>82</v>
      </c>
      <c r="D302" s="142"/>
      <c r="E302" s="75">
        <v>4212</v>
      </c>
      <c r="F302" s="64" t="s">
        <v>271</v>
      </c>
      <c r="G302" s="65">
        <v>100000</v>
      </c>
      <c r="H302" s="65"/>
      <c r="I302" s="65"/>
    </row>
    <row r="303" spans="1:9" ht="12.75">
      <c r="A303" s="59"/>
      <c r="B303" s="59"/>
      <c r="C303" s="142">
        <v>83</v>
      </c>
      <c r="D303" s="142"/>
      <c r="E303" s="75">
        <v>4212</v>
      </c>
      <c r="F303" s="64" t="s">
        <v>272</v>
      </c>
      <c r="G303" s="65">
        <v>20000</v>
      </c>
      <c r="H303" s="65"/>
      <c r="I303" s="65"/>
    </row>
    <row r="304" spans="1:9" ht="12.75">
      <c r="A304" s="59"/>
      <c r="B304" s="59"/>
      <c r="C304" s="142">
        <v>84</v>
      </c>
      <c r="D304" s="142"/>
      <c r="E304" s="75">
        <v>4212</v>
      </c>
      <c r="F304" s="64" t="s">
        <v>273</v>
      </c>
      <c r="G304" s="65">
        <v>200000</v>
      </c>
      <c r="H304" s="65"/>
      <c r="I304" s="65"/>
    </row>
    <row r="305" spans="1:9" ht="12.75">
      <c r="A305" s="59"/>
      <c r="B305" s="59"/>
      <c r="C305" s="142">
        <v>85</v>
      </c>
      <c r="D305" s="142"/>
      <c r="E305" s="75">
        <v>4212</v>
      </c>
      <c r="F305" s="64" t="s">
        <v>274</v>
      </c>
      <c r="G305" s="65">
        <v>100000</v>
      </c>
      <c r="H305" s="65"/>
      <c r="I305" s="65"/>
    </row>
    <row r="306" spans="1:9" ht="12.75">
      <c r="A306" s="59"/>
      <c r="B306" s="59"/>
      <c r="C306" s="142">
        <v>86</v>
      </c>
      <c r="D306" s="142"/>
      <c r="E306" s="75">
        <v>4212</v>
      </c>
      <c r="F306" s="64" t="s">
        <v>275</v>
      </c>
      <c r="G306" s="65">
        <v>100000</v>
      </c>
      <c r="H306" s="65"/>
      <c r="I306" s="65"/>
    </row>
    <row r="307" spans="1:9" ht="12.75">
      <c r="A307" s="59"/>
      <c r="B307" s="59"/>
      <c r="C307" s="142">
        <v>87</v>
      </c>
      <c r="D307" s="142"/>
      <c r="E307" s="75">
        <v>4212</v>
      </c>
      <c r="F307" s="64" t="s">
        <v>276</v>
      </c>
      <c r="G307" s="65">
        <v>52000</v>
      </c>
      <c r="H307" s="65"/>
      <c r="I307" s="65"/>
    </row>
    <row r="308" spans="1:9" ht="12.75">
      <c r="A308" s="59"/>
      <c r="B308" s="59"/>
      <c r="C308" s="142">
        <v>88</v>
      </c>
      <c r="D308" s="142"/>
      <c r="E308" s="75">
        <v>4212</v>
      </c>
      <c r="F308" s="64" t="s">
        <v>277</v>
      </c>
      <c r="G308" s="65">
        <v>100000</v>
      </c>
      <c r="H308" s="65"/>
      <c r="I308" s="65"/>
    </row>
    <row r="309" spans="1:9" ht="12.75">
      <c r="A309" s="59"/>
      <c r="B309" s="59"/>
      <c r="C309" s="142"/>
      <c r="D309" s="142"/>
      <c r="E309" s="75">
        <v>4212</v>
      </c>
      <c r="F309" s="64" t="s">
        <v>278</v>
      </c>
      <c r="G309" s="65">
        <v>100000</v>
      </c>
      <c r="H309" s="65"/>
      <c r="I309" s="65"/>
    </row>
    <row r="310" spans="1:9" ht="12.75">
      <c r="A310" s="59"/>
      <c r="B310" s="59"/>
      <c r="C310" s="142">
        <v>89</v>
      </c>
      <c r="D310" s="142"/>
      <c r="E310" s="75">
        <v>4212</v>
      </c>
      <c r="F310" s="64" t="s">
        <v>279</v>
      </c>
      <c r="G310" s="65">
        <v>100000</v>
      </c>
      <c r="H310" s="65"/>
      <c r="I310" s="65"/>
    </row>
    <row r="311" spans="1:9" ht="12.75">
      <c r="A311" s="59"/>
      <c r="B311" s="59"/>
      <c r="C311" s="142">
        <v>90</v>
      </c>
      <c r="D311" s="142"/>
      <c r="E311" s="75">
        <v>4212</v>
      </c>
      <c r="F311" s="64" t="s">
        <v>280</v>
      </c>
      <c r="G311" s="65">
        <v>850000</v>
      </c>
      <c r="H311" s="65"/>
      <c r="I311" s="65"/>
    </row>
    <row r="312" spans="1:9" ht="13.5">
      <c r="A312" s="194" t="s">
        <v>281</v>
      </c>
      <c r="B312" s="194"/>
      <c r="C312" s="194"/>
      <c r="D312" s="194"/>
      <c r="E312" s="194"/>
      <c r="F312" s="194"/>
      <c r="G312" s="193"/>
      <c r="H312" s="193"/>
      <c r="I312" s="193"/>
    </row>
    <row r="313" spans="1:9" ht="12.75">
      <c r="A313" s="59"/>
      <c r="B313" s="59">
        <v>45</v>
      </c>
      <c r="C313" s="86"/>
      <c r="D313" s="86"/>
      <c r="E313" s="60">
        <v>451</v>
      </c>
      <c r="F313" s="57" t="s">
        <v>282</v>
      </c>
      <c r="G313" s="58">
        <f>SUM(G314:G316)</f>
        <v>540000</v>
      </c>
      <c r="H313" s="58">
        <v>550000</v>
      </c>
      <c r="I313" s="58">
        <v>550000</v>
      </c>
    </row>
    <row r="314" spans="1:9" ht="12.75">
      <c r="A314" s="59"/>
      <c r="B314" s="59"/>
      <c r="C314" s="142">
        <v>91</v>
      </c>
      <c r="D314" s="142"/>
      <c r="E314" s="75">
        <v>4511</v>
      </c>
      <c r="F314" s="64" t="s">
        <v>283</v>
      </c>
      <c r="G314" s="65">
        <v>500000</v>
      </c>
      <c r="H314" s="65"/>
      <c r="I314" s="65"/>
    </row>
    <row r="315" spans="1:9" ht="12.75">
      <c r="A315" s="59"/>
      <c r="B315" s="59"/>
      <c r="C315" s="142">
        <v>92</v>
      </c>
      <c r="D315" s="142"/>
      <c r="E315" s="75">
        <v>4511</v>
      </c>
      <c r="F315" s="64" t="s">
        <v>284</v>
      </c>
      <c r="G315" s="65">
        <v>20000</v>
      </c>
      <c r="H315" s="65"/>
      <c r="I315" s="65"/>
    </row>
    <row r="316" spans="1:9" ht="12.75">
      <c r="A316" s="59"/>
      <c r="B316" s="59"/>
      <c r="C316" s="142">
        <v>93</v>
      </c>
      <c r="D316" s="142"/>
      <c r="E316" s="75">
        <v>4511</v>
      </c>
      <c r="F316" s="64" t="s">
        <v>285</v>
      </c>
      <c r="G316" s="65">
        <v>20000</v>
      </c>
      <c r="H316" s="65"/>
      <c r="I316" s="65"/>
    </row>
    <row r="317" spans="1:9" s="1" customFormat="1" ht="13.5">
      <c r="A317" s="194" t="s">
        <v>286</v>
      </c>
      <c r="B317" s="194"/>
      <c r="C317" s="194"/>
      <c r="D317" s="194"/>
      <c r="E317" s="194"/>
      <c r="F317" s="194"/>
      <c r="G317" s="193"/>
      <c r="H317" s="193"/>
      <c r="I317" s="193"/>
    </row>
    <row r="318" spans="1:9" s="1" customFormat="1" ht="13.5">
      <c r="A318" s="126" t="s">
        <v>287</v>
      </c>
      <c r="B318" s="126"/>
      <c r="C318" s="126"/>
      <c r="D318" s="126"/>
      <c r="E318" s="126"/>
      <c r="F318" s="191"/>
      <c r="G318" s="195"/>
      <c r="H318" s="195"/>
      <c r="I318" s="195"/>
    </row>
    <row r="319" spans="1:9" s="1" customFormat="1" ht="13.5">
      <c r="A319" s="196" t="s">
        <v>288</v>
      </c>
      <c r="B319" s="196"/>
      <c r="C319" s="196"/>
      <c r="D319" s="196"/>
      <c r="E319" s="196"/>
      <c r="F319" s="196"/>
      <c r="G319" s="196"/>
      <c r="H319" s="196"/>
      <c r="I319" s="196"/>
    </row>
    <row r="320" spans="1:9" s="134" customFormat="1" ht="13.5">
      <c r="A320" s="60">
        <v>4</v>
      </c>
      <c r="B320" s="60"/>
      <c r="C320" s="74"/>
      <c r="D320" s="74"/>
      <c r="E320" s="74"/>
      <c r="F320" s="57" t="s">
        <v>289</v>
      </c>
      <c r="G320" s="58">
        <f>SUM(G321)</f>
        <v>250000</v>
      </c>
      <c r="H320" s="58">
        <v>340000</v>
      </c>
      <c r="I320" s="58">
        <v>340000</v>
      </c>
    </row>
    <row r="321" spans="1:9" ht="12.75">
      <c r="A321" s="59"/>
      <c r="B321" s="60">
        <v>42</v>
      </c>
      <c r="C321" s="60"/>
      <c r="D321" s="60"/>
      <c r="E321" s="60">
        <v>421</v>
      </c>
      <c r="F321" s="57" t="s">
        <v>290</v>
      </c>
      <c r="G321" s="58">
        <f>SUM(G322:G324)</f>
        <v>250000</v>
      </c>
      <c r="H321" s="58"/>
      <c r="I321" s="58"/>
    </row>
    <row r="322" spans="1:9" ht="12.75">
      <c r="A322" s="59"/>
      <c r="B322" s="59"/>
      <c r="C322" s="142">
        <v>94</v>
      </c>
      <c r="D322" s="142"/>
      <c r="E322" s="75">
        <v>4214</v>
      </c>
      <c r="F322" s="64" t="s">
        <v>291</v>
      </c>
      <c r="G322" s="65">
        <v>50000</v>
      </c>
      <c r="H322" s="65"/>
      <c r="I322" s="65"/>
    </row>
    <row r="323" spans="1:9" ht="12.75">
      <c r="A323" s="59"/>
      <c r="B323" s="59"/>
      <c r="C323" s="142">
        <v>95</v>
      </c>
      <c r="D323" s="142"/>
      <c r="E323" s="75">
        <v>4214</v>
      </c>
      <c r="F323" s="64" t="s">
        <v>292</v>
      </c>
      <c r="G323" s="65">
        <v>100000</v>
      </c>
      <c r="H323" s="65"/>
      <c r="I323" s="65"/>
    </row>
    <row r="324" spans="1:9" ht="12.75">
      <c r="A324" s="59"/>
      <c r="B324" s="59"/>
      <c r="C324" s="142">
        <v>96</v>
      </c>
      <c r="D324" s="142"/>
      <c r="E324" s="75">
        <v>4214</v>
      </c>
      <c r="F324" s="64" t="s">
        <v>293</v>
      </c>
      <c r="G324" s="65">
        <v>100000</v>
      </c>
      <c r="H324" s="65"/>
      <c r="I324" s="65"/>
    </row>
    <row r="325" spans="1:9" ht="13.5">
      <c r="A325" s="197" t="s">
        <v>294</v>
      </c>
      <c r="B325" s="197"/>
      <c r="C325" s="197"/>
      <c r="D325" s="197"/>
      <c r="E325" s="197"/>
      <c r="F325" s="198"/>
      <c r="G325" s="199"/>
      <c r="H325" s="199"/>
      <c r="I325" s="199"/>
    </row>
    <row r="326" spans="1:9" s="134" customFormat="1" ht="13.5">
      <c r="A326" s="200" t="s">
        <v>295</v>
      </c>
      <c r="B326" s="200"/>
      <c r="C326" s="200"/>
      <c r="D326" s="200"/>
      <c r="E326" s="200"/>
      <c r="F326" s="201"/>
      <c r="G326" s="195"/>
      <c r="H326" s="195"/>
      <c r="I326" s="195"/>
    </row>
    <row r="327" spans="1:9" s="134" customFormat="1" ht="13.5">
      <c r="A327" s="126" t="s">
        <v>296</v>
      </c>
      <c r="B327" s="126"/>
      <c r="C327" s="126"/>
      <c r="D327" s="126"/>
      <c r="E327" s="126"/>
      <c r="F327" s="191"/>
      <c r="G327" s="195"/>
      <c r="H327" s="195"/>
      <c r="I327" s="195"/>
    </row>
    <row r="328" spans="1:9" s="134" customFormat="1" ht="13.5">
      <c r="A328" s="196" t="s">
        <v>288</v>
      </c>
      <c r="B328" s="196"/>
      <c r="C328" s="196"/>
      <c r="D328" s="196"/>
      <c r="E328" s="196"/>
      <c r="F328" s="196"/>
      <c r="G328" s="196"/>
      <c r="H328" s="196"/>
      <c r="I328" s="196"/>
    </row>
    <row r="329" spans="1:9" s="134" customFormat="1" ht="13.5">
      <c r="A329" s="60">
        <v>4</v>
      </c>
      <c r="B329" s="60"/>
      <c r="C329" s="74"/>
      <c r="D329" s="74"/>
      <c r="E329" s="74"/>
      <c r="F329" s="104" t="s">
        <v>297</v>
      </c>
      <c r="G329" s="58">
        <f>SUM(G330)</f>
        <v>130000</v>
      </c>
      <c r="H329" s="105">
        <v>130000</v>
      </c>
      <c r="I329" s="105">
        <v>130000</v>
      </c>
    </row>
    <row r="330" spans="1:9" s="134" customFormat="1" ht="13.5">
      <c r="A330" s="60"/>
      <c r="B330" s="60">
        <v>42</v>
      </c>
      <c r="C330" s="74"/>
      <c r="D330" s="74"/>
      <c r="E330" s="74"/>
      <c r="F330" s="104" t="s">
        <v>237</v>
      </c>
      <c r="G330" s="58">
        <f>SUM(G331)</f>
        <v>130000</v>
      </c>
      <c r="H330" s="105"/>
      <c r="I330" s="105"/>
    </row>
    <row r="331" spans="1:9" ht="12.75">
      <c r="A331" s="59"/>
      <c r="B331" s="60"/>
      <c r="C331" s="60"/>
      <c r="D331" s="60"/>
      <c r="E331" s="60">
        <v>422</v>
      </c>
      <c r="F331" s="104" t="s">
        <v>237</v>
      </c>
      <c r="G331" s="58">
        <f>SUM(G332:G335)</f>
        <v>130000</v>
      </c>
      <c r="H331" s="105"/>
      <c r="I331" s="105"/>
    </row>
    <row r="332" spans="1:9" ht="12.75">
      <c r="A332" s="83"/>
      <c r="B332" s="83"/>
      <c r="C332" s="142">
        <v>97</v>
      </c>
      <c r="D332" s="142"/>
      <c r="E332" s="75">
        <v>4221</v>
      </c>
      <c r="F332" s="64" t="s">
        <v>298</v>
      </c>
      <c r="G332" s="65">
        <v>10000</v>
      </c>
      <c r="H332" s="65"/>
      <c r="I332" s="65"/>
    </row>
    <row r="333" spans="1:9" ht="13.5">
      <c r="A333" s="83"/>
      <c r="B333" s="83"/>
      <c r="C333" s="142"/>
      <c r="D333" s="142"/>
      <c r="E333" s="75">
        <v>4227</v>
      </c>
      <c r="F333" s="64" t="s">
        <v>299</v>
      </c>
      <c r="G333" s="65">
        <v>100000</v>
      </c>
      <c r="H333" s="65"/>
      <c r="I333" s="65"/>
    </row>
    <row r="334" spans="1:9" ht="12.75">
      <c r="A334" s="83"/>
      <c r="B334" s="83"/>
      <c r="C334" s="142">
        <v>98</v>
      </c>
      <c r="D334" s="142"/>
      <c r="E334" s="75">
        <v>4227</v>
      </c>
      <c r="F334" s="64" t="s">
        <v>300</v>
      </c>
      <c r="G334" s="65">
        <v>10000</v>
      </c>
      <c r="H334" s="65"/>
      <c r="I334" s="65"/>
    </row>
    <row r="335" spans="1:9" ht="12.75">
      <c r="A335" s="83"/>
      <c r="B335" s="83"/>
      <c r="C335" s="142">
        <v>99</v>
      </c>
      <c r="D335" s="142"/>
      <c r="E335" s="75">
        <v>4227</v>
      </c>
      <c r="F335" s="64" t="s">
        <v>301</v>
      </c>
      <c r="G335" s="65">
        <v>10000</v>
      </c>
      <c r="H335" s="65"/>
      <c r="I335" s="65"/>
    </row>
    <row r="336" spans="1:9" ht="13.5">
      <c r="A336" s="202"/>
      <c r="B336" s="202"/>
      <c r="C336" s="203"/>
      <c r="D336" s="204"/>
      <c r="E336" s="203"/>
      <c r="F336" s="205"/>
      <c r="G336" s="195"/>
      <c r="H336" s="168"/>
      <c r="I336" s="168"/>
    </row>
    <row r="337" spans="1:9" ht="14.25">
      <c r="A337" s="174" t="s">
        <v>302</v>
      </c>
      <c r="B337" s="174"/>
      <c r="C337" s="174"/>
      <c r="D337" s="174"/>
      <c r="E337" s="174"/>
      <c r="F337" s="174"/>
      <c r="G337" s="206">
        <f>G342+G360+G368+G375</f>
        <v>3401000</v>
      </c>
      <c r="H337" s="206">
        <f>H342+H360+H368+H375</f>
        <v>5865000</v>
      </c>
      <c r="I337" s="206">
        <f>I342+I360+I368+I375</f>
        <v>5865000</v>
      </c>
    </row>
    <row r="338" spans="1:9" ht="13.5">
      <c r="A338" s="126" t="s">
        <v>303</v>
      </c>
      <c r="B338" s="126"/>
      <c r="C338" s="126"/>
      <c r="D338" s="126"/>
      <c r="E338" s="126"/>
      <c r="F338" s="191"/>
      <c r="G338" s="195"/>
      <c r="H338" s="195"/>
      <c r="I338" s="195"/>
    </row>
    <row r="339" spans="1:9" ht="13.5">
      <c r="A339" s="176" t="s">
        <v>304</v>
      </c>
      <c r="B339" s="176"/>
      <c r="C339" s="176"/>
      <c r="D339" s="176"/>
      <c r="E339" s="176"/>
      <c r="F339" s="176"/>
      <c r="G339" s="176"/>
      <c r="H339" s="176"/>
      <c r="I339" s="176"/>
    </row>
    <row r="340" spans="1:9" ht="13.5">
      <c r="A340" s="197" t="s">
        <v>305</v>
      </c>
      <c r="B340" s="197"/>
      <c r="C340" s="197"/>
      <c r="D340" s="197"/>
      <c r="E340" s="197"/>
      <c r="F340" s="197"/>
      <c r="G340" s="199"/>
      <c r="H340" s="199"/>
      <c r="I340" s="199"/>
    </row>
    <row r="341" spans="1:9" ht="12.75">
      <c r="A341" s="60">
        <v>4</v>
      </c>
      <c r="B341" s="60"/>
      <c r="C341" s="74"/>
      <c r="D341" s="74"/>
      <c r="E341" s="74"/>
      <c r="F341" s="104" t="s">
        <v>297</v>
      </c>
      <c r="G341" s="105"/>
      <c r="H341" s="105"/>
      <c r="I341" s="105"/>
    </row>
    <row r="342" spans="1:9" ht="12.75">
      <c r="A342" s="60"/>
      <c r="B342" s="60">
        <v>42</v>
      </c>
      <c r="C342" s="74"/>
      <c r="D342" s="74"/>
      <c r="E342" s="60">
        <v>421</v>
      </c>
      <c r="F342" s="104" t="s">
        <v>237</v>
      </c>
      <c r="G342" s="58">
        <f>SUM(G343:G356)</f>
        <v>2990000</v>
      </c>
      <c r="H342" s="105">
        <v>4970000</v>
      </c>
      <c r="I342" s="105">
        <v>4970000</v>
      </c>
    </row>
    <row r="343" spans="1:9" ht="12.75">
      <c r="A343" s="59"/>
      <c r="B343" s="59"/>
      <c r="C343" s="142">
        <v>100</v>
      </c>
      <c r="D343" s="142"/>
      <c r="E343" s="75">
        <v>4213</v>
      </c>
      <c r="F343" s="64" t="s">
        <v>306</v>
      </c>
      <c r="G343" s="65">
        <v>300000</v>
      </c>
      <c r="H343" s="65"/>
      <c r="I343" s="65"/>
    </row>
    <row r="344" spans="1:9" ht="12.75">
      <c r="A344" s="59"/>
      <c r="B344" s="59"/>
      <c r="C344" s="142">
        <v>101</v>
      </c>
      <c r="D344" s="142"/>
      <c r="E344" s="75">
        <v>4213</v>
      </c>
      <c r="F344" s="64" t="s">
        <v>307</v>
      </c>
      <c r="G344" s="65">
        <v>300000</v>
      </c>
      <c r="H344" s="65"/>
      <c r="I344" s="65"/>
    </row>
    <row r="345" spans="1:9" ht="12.75">
      <c r="A345" s="59"/>
      <c r="B345" s="59"/>
      <c r="C345" s="142">
        <v>102</v>
      </c>
      <c r="D345" s="142"/>
      <c r="E345" s="75">
        <v>4213</v>
      </c>
      <c r="F345" s="64" t="s">
        <v>308</v>
      </c>
      <c r="G345" s="65">
        <v>300000</v>
      </c>
      <c r="H345" s="65"/>
      <c r="I345" s="65"/>
    </row>
    <row r="346" spans="1:9" ht="12.75">
      <c r="A346" s="59"/>
      <c r="B346" s="59"/>
      <c r="C346" s="142">
        <v>103</v>
      </c>
      <c r="D346" s="142"/>
      <c r="E346" s="75">
        <v>4213</v>
      </c>
      <c r="F346" s="64" t="s">
        <v>309</v>
      </c>
      <c r="G346" s="65">
        <v>300000</v>
      </c>
      <c r="H346" s="65"/>
      <c r="I346" s="65"/>
    </row>
    <row r="347" spans="1:9" ht="12.75">
      <c r="A347" s="59"/>
      <c r="B347" s="59"/>
      <c r="C347" s="142">
        <v>104</v>
      </c>
      <c r="D347" s="142"/>
      <c r="E347" s="75">
        <v>4213</v>
      </c>
      <c r="F347" s="64" t="s">
        <v>310</v>
      </c>
      <c r="G347" s="65">
        <v>350000</v>
      </c>
      <c r="H347" s="65"/>
      <c r="I347" s="65"/>
    </row>
    <row r="348" spans="1:9" ht="12.75">
      <c r="A348" s="59"/>
      <c r="B348" s="59"/>
      <c r="C348" s="142">
        <v>105</v>
      </c>
      <c r="D348" s="142"/>
      <c r="E348" s="75">
        <v>4213</v>
      </c>
      <c r="F348" s="64" t="s">
        <v>311</v>
      </c>
      <c r="G348" s="65">
        <v>140000</v>
      </c>
      <c r="H348" s="65"/>
      <c r="I348" s="65"/>
    </row>
    <row r="349" spans="1:9" ht="12.75">
      <c r="A349" s="59"/>
      <c r="B349" s="59"/>
      <c r="C349" s="142">
        <v>106</v>
      </c>
      <c r="D349" s="142"/>
      <c r="E349" s="75">
        <v>4213</v>
      </c>
      <c r="F349" s="64" t="s">
        <v>312</v>
      </c>
      <c r="G349" s="65">
        <v>100000</v>
      </c>
      <c r="H349" s="65"/>
      <c r="I349" s="65"/>
    </row>
    <row r="350" spans="1:9" ht="12.75">
      <c r="A350" s="59"/>
      <c r="B350" s="59"/>
      <c r="C350" s="142">
        <v>107</v>
      </c>
      <c r="D350" s="142"/>
      <c r="E350" s="75">
        <v>4213</v>
      </c>
      <c r="F350" s="64" t="s">
        <v>313</v>
      </c>
      <c r="G350" s="65">
        <v>100000</v>
      </c>
      <c r="H350" s="65"/>
      <c r="I350" s="65"/>
    </row>
    <row r="351" spans="1:9" ht="12.75">
      <c r="A351" s="59"/>
      <c r="B351" s="59"/>
      <c r="C351" s="142">
        <v>108</v>
      </c>
      <c r="D351" s="142"/>
      <c r="E351" s="75">
        <v>4213</v>
      </c>
      <c r="F351" s="64" t="s">
        <v>314</v>
      </c>
      <c r="G351" s="65">
        <v>100000</v>
      </c>
      <c r="H351" s="65"/>
      <c r="I351" s="65"/>
    </row>
    <row r="352" spans="1:9" ht="12.75">
      <c r="A352" s="59"/>
      <c r="B352" s="59"/>
      <c r="C352" s="142">
        <v>109</v>
      </c>
      <c r="D352" s="142"/>
      <c r="E352" s="75">
        <v>4213</v>
      </c>
      <c r="F352" s="64" t="s">
        <v>315</v>
      </c>
      <c r="G352" s="65">
        <v>100000</v>
      </c>
      <c r="H352" s="65"/>
      <c r="I352" s="65"/>
    </row>
    <row r="353" spans="1:9" ht="12.75">
      <c r="A353" s="59"/>
      <c r="B353" s="59"/>
      <c r="C353" s="142">
        <v>110</v>
      </c>
      <c r="D353" s="142"/>
      <c r="E353" s="75">
        <v>4213</v>
      </c>
      <c r="F353" s="64" t="s">
        <v>316</v>
      </c>
      <c r="G353" s="65">
        <v>300000</v>
      </c>
      <c r="H353" s="65"/>
      <c r="I353" s="65"/>
    </row>
    <row r="354" spans="1:9" ht="12.75">
      <c r="A354" s="59"/>
      <c r="B354" s="59"/>
      <c r="C354" s="142">
        <v>111</v>
      </c>
      <c r="D354" s="142"/>
      <c r="E354" s="75">
        <v>4213</v>
      </c>
      <c r="F354" s="64" t="s">
        <v>317</v>
      </c>
      <c r="G354" s="65">
        <v>300000</v>
      </c>
      <c r="H354" s="65"/>
      <c r="I354" s="65"/>
    </row>
    <row r="355" spans="1:9" ht="12.75">
      <c r="A355" s="59"/>
      <c r="B355" s="59"/>
      <c r="C355" s="142">
        <v>112</v>
      </c>
      <c r="D355" s="142"/>
      <c r="E355" s="75">
        <v>4213</v>
      </c>
      <c r="F355" s="64" t="s">
        <v>318</v>
      </c>
      <c r="G355" s="65">
        <v>150000</v>
      </c>
      <c r="H355" s="65"/>
      <c r="I355" s="65"/>
    </row>
    <row r="356" spans="1:9" ht="12.75">
      <c r="A356" s="59"/>
      <c r="B356" s="59"/>
      <c r="C356" s="142">
        <v>113</v>
      </c>
      <c r="D356" s="142"/>
      <c r="E356" s="75">
        <v>4213</v>
      </c>
      <c r="F356" s="64" t="s">
        <v>319</v>
      </c>
      <c r="G356" s="65">
        <v>150000</v>
      </c>
      <c r="H356" s="65"/>
      <c r="I356" s="65"/>
    </row>
    <row r="357" spans="1:9" ht="13.5">
      <c r="A357" s="125" t="s">
        <v>320</v>
      </c>
      <c r="B357" s="125"/>
      <c r="C357" s="125"/>
      <c r="D357" s="125"/>
      <c r="E357" s="125"/>
      <c r="F357" s="175"/>
      <c r="G357" s="207"/>
      <c r="H357" s="207"/>
      <c r="I357" s="207"/>
    </row>
    <row r="358" spans="1:9" ht="13.5">
      <c r="A358" s="196" t="s">
        <v>321</v>
      </c>
      <c r="B358" s="196"/>
      <c r="C358" s="196"/>
      <c r="D358" s="196"/>
      <c r="E358" s="196"/>
      <c r="F358" s="196"/>
      <c r="G358" s="196"/>
      <c r="H358" s="196"/>
      <c r="I358" s="196"/>
    </row>
    <row r="359" spans="1:252" s="169" customFormat="1" ht="13.5">
      <c r="A359" s="208" t="s">
        <v>322</v>
      </c>
      <c r="B359" s="208"/>
      <c r="C359" s="208"/>
      <c r="D359" s="208"/>
      <c r="E359" s="208"/>
      <c r="F359" s="209"/>
      <c r="G359" s="210"/>
      <c r="H359" s="210"/>
      <c r="I359" s="210"/>
      <c r="O359" s="211"/>
      <c r="P359" s="124"/>
      <c r="Q359" s="124"/>
      <c r="R359" s="124"/>
      <c r="X359" s="211"/>
      <c r="Y359" s="124"/>
      <c r="Z359" s="124"/>
      <c r="AA359" s="124"/>
      <c r="AG359" s="211"/>
      <c r="AH359" s="124"/>
      <c r="AI359" s="124"/>
      <c r="AJ359" s="124"/>
      <c r="AP359" s="211"/>
      <c r="AQ359" s="124"/>
      <c r="AR359" s="124"/>
      <c r="AS359" s="124"/>
      <c r="AY359" s="211"/>
      <c r="AZ359" s="124"/>
      <c r="BA359" s="124"/>
      <c r="BB359" s="124"/>
      <c r="BH359" s="211"/>
      <c r="BI359" s="124"/>
      <c r="BJ359" s="124"/>
      <c r="BK359" s="124"/>
      <c r="BQ359" s="211"/>
      <c r="BR359" s="124"/>
      <c r="BS359" s="124"/>
      <c r="BT359" s="124"/>
      <c r="BZ359" s="211"/>
      <c r="CA359" s="124"/>
      <c r="CB359" s="124"/>
      <c r="CC359" s="124"/>
      <c r="CI359" s="211"/>
      <c r="CJ359" s="124"/>
      <c r="CK359" s="124"/>
      <c r="CL359" s="124"/>
      <c r="CR359" s="211"/>
      <c r="CS359" s="124"/>
      <c r="CT359" s="124"/>
      <c r="CU359" s="124"/>
      <c r="DA359" s="211"/>
      <c r="DB359" s="124"/>
      <c r="DC359" s="124"/>
      <c r="DD359" s="124"/>
      <c r="DJ359" s="211"/>
      <c r="DK359" s="124"/>
      <c r="DL359" s="124"/>
      <c r="DM359" s="124"/>
      <c r="DS359" s="211"/>
      <c r="DT359" s="124"/>
      <c r="DU359" s="124"/>
      <c r="DV359" s="124"/>
      <c r="EB359" s="211"/>
      <c r="EC359" s="124"/>
      <c r="ED359" s="124"/>
      <c r="EE359" s="124"/>
      <c r="EK359" s="211"/>
      <c r="EL359" s="124"/>
      <c r="EM359" s="124"/>
      <c r="EN359" s="124"/>
      <c r="ET359" s="211"/>
      <c r="EU359" s="124"/>
      <c r="EV359" s="124"/>
      <c r="EW359" s="124"/>
      <c r="FC359" s="211"/>
      <c r="FD359" s="124"/>
      <c r="FE359" s="124"/>
      <c r="FF359" s="124"/>
      <c r="FL359" s="211"/>
      <c r="FM359" s="124"/>
      <c r="FN359" s="124"/>
      <c r="FO359" s="124"/>
      <c r="FU359" s="211"/>
      <c r="FV359" s="124"/>
      <c r="FW359" s="124"/>
      <c r="FX359" s="124"/>
      <c r="GD359" s="211"/>
      <c r="GE359" s="124"/>
      <c r="GF359" s="124"/>
      <c r="GG359" s="124"/>
      <c r="GM359" s="211"/>
      <c r="GN359" s="124"/>
      <c r="GO359" s="124"/>
      <c r="GP359" s="124"/>
      <c r="GV359" s="211"/>
      <c r="GW359" s="124"/>
      <c r="GX359" s="124"/>
      <c r="GY359" s="124"/>
      <c r="HE359" s="211"/>
      <c r="HF359" s="124"/>
      <c r="HG359" s="124"/>
      <c r="HH359" s="124"/>
      <c r="HN359" s="211"/>
      <c r="HO359" s="124"/>
      <c r="HP359" s="124"/>
      <c r="HQ359" s="124"/>
      <c r="HW359" s="211"/>
      <c r="HX359" s="124"/>
      <c r="HY359" s="124"/>
      <c r="HZ359" s="124"/>
      <c r="IF359" s="211"/>
      <c r="IG359" s="124"/>
      <c r="IH359" s="124"/>
      <c r="II359" s="124"/>
      <c r="IO359" s="211"/>
      <c r="IP359" s="124"/>
      <c r="IQ359" s="124"/>
      <c r="IR359" s="124"/>
    </row>
    <row r="360" spans="1:9" ht="12.75">
      <c r="A360" s="60">
        <v>4</v>
      </c>
      <c r="B360" s="60"/>
      <c r="C360" s="74"/>
      <c r="D360" s="74"/>
      <c r="E360" s="74"/>
      <c r="F360" s="104" t="s">
        <v>297</v>
      </c>
      <c r="G360" s="58">
        <f>SUM(G361)</f>
        <v>100000</v>
      </c>
      <c r="H360" s="105">
        <v>250000</v>
      </c>
      <c r="I360" s="105">
        <v>250000</v>
      </c>
    </row>
    <row r="361" spans="1:9" ht="12.75">
      <c r="A361" s="59"/>
      <c r="B361" s="60">
        <v>42</v>
      </c>
      <c r="C361" s="60"/>
      <c r="D361" s="60"/>
      <c r="E361" s="60">
        <v>421</v>
      </c>
      <c r="F361" s="104" t="s">
        <v>237</v>
      </c>
      <c r="G361" s="58">
        <f>SUM(G362:G362)</f>
        <v>100000</v>
      </c>
      <c r="H361" s="58"/>
      <c r="I361" s="58"/>
    </row>
    <row r="362" spans="1:9" ht="12.75">
      <c r="A362" s="59"/>
      <c r="B362" s="59"/>
      <c r="C362" s="142">
        <v>115</v>
      </c>
      <c r="D362" s="142"/>
      <c r="E362" s="75">
        <v>4214</v>
      </c>
      <c r="F362" s="64" t="s">
        <v>323</v>
      </c>
      <c r="G362" s="65">
        <v>100000</v>
      </c>
      <c r="H362" s="65"/>
      <c r="I362" s="65"/>
    </row>
    <row r="363" spans="1:9" ht="13.5">
      <c r="A363" s="212" t="s">
        <v>324</v>
      </c>
      <c r="B363" s="212"/>
      <c r="C363" s="212"/>
      <c r="D363" s="212"/>
      <c r="E363" s="212"/>
      <c r="F363" s="212"/>
      <c r="G363" s="213"/>
      <c r="H363" s="125"/>
      <c r="I363" s="125"/>
    </row>
    <row r="364" spans="1:9" ht="13.5">
      <c r="A364" s="214" t="s">
        <v>325</v>
      </c>
      <c r="B364" s="215"/>
      <c r="C364" s="215"/>
      <c r="D364" s="215"/>
      <c r="E364" s="215"/>
      <c r="F364" s="215"/>
      <c r="G364" s="179"/>
      <c r="H364" s="179"/>
      <c r="I364" s="179"/>
    </row>
    <row r="365" spans="1:9" ht="13.5">
      <c r="A365" s="125" t="s">
        <v>326</v>
      </c>
      <c r="B365" s="216"/>
      <c r="C365" s="216"/>
      <c r="D365" s="216"/>
      <c r="E365" s="216"/>
      <c r="F365" s="216"/>
      <c r="G365" s="217"/>
      <c r="H365" s="217"/>
      <c r="I365" s="217"/>
    </row>
    <row r="366" spans="1:9" ht="13.5">
      <c r="A366" s="126" t="s">
        <v>324</v>
      </c>
      <c r="B366" s="126"/>
      <c r="C366" s="126"/>
      <c r="D366" s="126"/>
      <c r="E366" s="126"/>
      <c r="F366" s="191"/>
      <c r="G366" s="163"/>
      <c r="H366" s="125"/>
      <c r="I366" s="125"/>
    </row>
    <row r="367" spans="1:9" ht="13.5">
      <c r="A367" s="176" t="s">
        <v>327</v>
      </c>
      <c r="B367" s="176"/>
      <c r="C367" s="176"/>
      <c r="D367" s="176"/>
      <c r="E367" s="176"/>
      <c r="F367" s="176"/>
      <c r="G367" s="176"/>
      <c r="H367" s="176"/>
      <c r="I367" s="176"/>
    </row>
    <row r="368" spans="1:9" ht="12.75">
      <c r="A368" s="56">
        <v>4</v>
      </c>
      <c r="B368" s="56"/>
      <c r="C368" s="81"/>
      <c r="D368" s="81"/>
      <c r="E368" s="81"/>
      <c r="F368" s="218" t="s">
        <v>328</v>
      </c>
      <c r="G368" s="58">
        <f>SUM(G369)</f>
        <v>100000</v>
      </c>
      <c r="H368" s="58">
        <v>200000</v>
      </c>
      <c r="I368" s="219">
        <v>200000</v>
      </c>
    </row>
    <row r="369" spans="1:9" ht="12.75">
      <c r="A369" s="59"/>
      <c r="B369" s="60">
        <v>42</v>
      </c>
      <c r="C369" s="74"/>
      <c r="D369" s="74"/>
      <c r="E369" s="74"/>
      <c r="F369" s="104" t="s">
        <v>329</v>
      </c>
      <c r="G369" s="58">
        <f>SUM(G370)</f>
        <v>100000</v>
      </c>
      <c r="H369" s="58"/>
      <c r="I369" s="105"/>
    </row>
    <row r="370" spans="1:9" ht="12.75">
      <c r="A370" s="66"/>
      <c r="B370" s="60"/>
      <c r="C370" s="74"/>
      <c r="D370" s="74"/>
      <c r="E370" s="60">
        <v>426</v>
      </c>
      <c r="F370" s="104" t="s">
        <v>127</v>
      </c>
      <c r="G370" s="58">
        <f>SUM(G371)</f>
        <v>100000</v>
      </c>
      <c r="H370" s="58"/>
      <c r="I370" s="105"/>
    </row>
    <row r="371" spans="1:9" ht="12.75">
      <c r="A371" s="59"/>
      <c r="B371" s="59"/>
      <c r="C371" s="142">
        <v>116</v>
      </c>
      <c r="D371" s="142"/>
      <c r="E371" s="75">
        <v>4264</v>
      </c>
      <c r="F371" s="64" t="s">
        <v>330</v>
      </c>
      <c r="G371" s="65">
        <v>100000</v>
      </c>
      <c r="H371" s="65"/>
      <c r="I371" s="65"/>
    </row>
    <row r="372" spans="1:9" ht="13.5">
      <c r="A372" s="197" t="s">
        <v>331</v>
      </c>
      <c r="B372" s="197"/>
      <c r="C372" s="197"/>
      <c r="D372" s="197"/>
      <c r="E372" s="197"/>
      <c r="F372" s="198"/>
      <c r="G372" s="199"/>
      <c r="H372" s="199"/>
      <c r="I372" s="199"/>
    </row>
    <row r="373" spans="1:9" ht="13.5">
      <c r="A373" s="126" t="s">
        <v>296</v>
      </c>
      <c r="B373" s="126"/>
      <c r="C373" s="126"/>
      <c r="D373" s="126"/>
      <c r="E373" s="126"/>
      <c r="F373" s="191"/>
      <c r="G373" s="195"/>
      <c r="H373" s="195"/>
      <c r="I373" s="195"/>
    </row>
    <row r="374" spans="1:9" ht="13.5">
      <c r="A374" s="196" t="s">
        <v>321</v>
      </c>
      <c r="B374" s="196"/>
      <c r="C374" s="196"/>
      <c r="D374" s="196"/>
      <c r="E374" s="196"/>
      <c r="F374" s="196"/>
      <c r="G374" s="196"/>
      <c r="H374" s="196"/>
      <c r="I374" s="196"/>
    </row>
    <row r="375" spans="1:9" ht="12.75">
      <c r="A375" s="60">
        <v>4</v>
      </c>
      <c r="B375" s="60"/>
      <c r="C375" s="74"/>
      <c r="D375" s="74"/>
      <c r="E375" s="74"/>
      <c r="F375" s="104" t="s">
        <v>297</v>
      </c>
      <c r="G375" s="58">
        <f>SUM(G376)</f>
        <v>211000</v>
      </c>
      <c r="H375" s="105">
        <v>445000</v>
      </c>
      <c r="I375" s="105">
        <v>445000</v>
      </c>
    </row>
    <row r="376" spans="1:9" ht="12.75">
      <c r="A376" s="59"/>
      <c r="B376" s="60">
        <v>42</v>
      </c>
      <c r="C376" s="60"/>
      <c r="D376" s="60"/>
      <c r="E376" s="60">
        <v>426</v>
      </c>
      <c r="F376" s="104" t="s">
        <v>237</v>
      </c>
      <c r="G376" s="58">
        <f>SUM(G377:G384)</f>
        <v>211000</v>
      </c>
      <c r="H376" s="105"/>
      <c r="I376" s="105"/>
    </row>
    <row r="377" spans="1:9" ht="12.75">
      <c r="A377" s="59"/>
      <c r="B377" s="83"/>
      <c r="C377" s="142">
        <v>117</v>
      </c>
      <c r="D377" s="142"/>
      <c r="E377" s="63">
        <v>4264</v>
      </c>
      <c r="F377" s="64" t="s">
        <v>332</v>
      </c>
      <c r="G377" s="65">
        <v>11000</v>
      </c>
      <c r="H377" s="69"/>
      <c r="I377" s="69"/>
    </row>
    <row r="378" spans="1:9" ht="12.75">
      <c r="A378" s="59"/>
      <c r="B378" s="83"/>
      <c r="C378" s="142">
        <v>118</v>
      </c>
      <c r="D378" s="142"/>
      <c r="E378" s="63">
        <v>4264</v>
      </c>
      <c r="F378" s="64" t="s">
        <v>333</v>
      </c>
      <c r="G378" s="65">
        <v>20000</v>
      </c>
      <c r="H378" s="69"/>
      <c r="I378" s="69"/>
    </row>
    <row r="379" spans="1:9" ht="12.75">
      <c r="A379" s="59"/>
      <c r="B379" s="83"/>
      <c r="C379" s="142">
        <v>119</v>
      </c>
      <c r="D379" s="142"/>
      <c r="E379" s="63">
        <v>4264</v>
      </c>
      <c r="F379" s="64" t="s">
        <v>334</v>
      </c>
      <c r="G379" s="65">
        <v>30000</v>
      </c>
      <c r="H379" s="69"/>
      <c r="I379" s="69"/>
    </row>
    <row r="380" spans="1:9" ht="12.75">
      <c r="A380" s="59"/>
      <c r="B380" s="83"/>
      <c r="C380" s="142">
        <v>120</v>
      </c>
      <c r="D380" s="142"/>
      <c r="E380" s="63">
        <v>4264</v>
      </c>
      <c r="F380" s="64" t="s">
        <v>335</v>
      </c>
      <c r="G380" s="65">
        <v>70000</v>
      </c>
      <c r="H380" s="69"/>
      <c r="I380" s="69"/>
    </row>
    <row r="381" spans="1:9" ht="12.75">
      <c r="A381" s="59"/>
      <c r="B381" s="83"/>
      <c r="C381" s="142">
        <v>121</v>
      </c>
      <c r="D381" s="142"/>
      <c r="E381" s="63">
        <v>4264</v>
      </c>
      <c r="F381" s="64" t="s">
        <v>336</v>
      </c>
      <c r="G381" s="65">
        <v>10000</v>
      </c>
      <c r="H381" s="69"/>
      <c r="I381" s="69"/>
    </row>
    <row r="382" spans="1:9" ht="12.75">
      <c r="A382" s="59"/>
      <c r="B382" s="83"/>
      <c r="C382" s="142">
        <v>122</v>
      </c>
      <c r="D382" s="142"/>
      <c r="E382" s="63">
        <v>4264</v>
      </c>
      <c r="F382" s="64" t="s">
        <v>337</v>
      </c>
      <c r="G382" s="65">
        <v>10000</v>
      </c>
      <c r="H382" s="69"/>
      <c r="I382" s="69"/>
    </row>
    <row r="383" spans="1:9" ht="12.75">
      <c r="A383" s="59"/>
      <c r="B383" s="83"/>
      <c r="C383" s="142">
        <v>123</v>
      </c>
      <c r="D383" s="142"/>
      <c r="E383" s="63">
        <v>4264</v>
      </c>
      <c r="F383" s="64" t="s">
        <v>338</v>
      </c>
      <c r="G383" s="65">
        <v>50000</v>
      </c>
      <c r="H383" s="69"/>
      <c r="I383" s="69"/>
    </row>
    <row r="384" spans="1:9" ht="12.75">
      <c r="A384" s="59"/>
      <c r="B384" s="83"/>
      <c r="C384" s="142">
        <v>124</v>
      </c>
      <c r="D384" s="142"/>
      <c r="E384" s="63">
        <v>4264</v>
      </c>
      <c r="F384" s="64" t="s">
        <v>339</v>
      </c>
      <c r="G384" s="65">
        <v>10000</v>
      </c>
      <c r="H384" s="69"/>
      <c r="I384" s="69"/>
    </row>
    <row r="385" spans="1:9" ht="13.5">
      <c r="A385" s="169"/>
      <c r="B385" s="170"/>
      <c r="C385" s="171"/>
      <c r="D385" s="171"/>
      <c r="E385" s="171"/>
      <c r="F385" s="220"/>
      <c r="G385" s="173"/>
      <c r="H385" s="173"/>
      <c r="I385" s="173"/>
    </row>
    <row r="386" spans="1:9" s="126" customFormat="1" ht="13.5" customHeight="1">
      <c r="A386" s="174" t="s">
        <v>340</v>
      </c>
      <c r="B386" s="174"/>
      <c r="C386" s="174"/>
      <c r="D386" s="174"/>
      <c r="E386" s="174"/>
      <c r="F386" s="174"/>
      <c r="G386" s="80">
        <f>G393+G400+G405+G433+G438+G444+G450+G458+G467</f>
        <v>2311000</v>
      </c>
      <c r="H386" s="80">
        <f>H393+H400+H405+H433+H438+H444+H450+H458+H467</f>
        <v>1920000</v>
      </c>
      <c r="I386" s="80">
        <f>I393+I400+I405+I433+I438+I444+I450+I458+I467</f>
        <v>1920000</v>
      </c>
    </row>
    <row r="387" spans="1:9" s="134" customFormat="1" ht="13.5">
      <c r="A387" s="125" t="s">
        <v>341</v>
      </c>
      <c r="B387" s="125"/>
      <c r="C387" s="125"/>
      <c r="D387" s="125"/>
      <c r="E387" s="125"/>
      <c r="F387" s="175"/>
      <c r="G387" s="3"/>
      <c r="H387" s="3"/>
      <c r="I387" s="3"/>
    </row>
    <row r="388" spans="1:9" s="134" customFormat="1" ht="13.5">
      <c r="A388" s="196" t="s">
        <v>342</v>
      </c>
      <c r="B388" s="196"/>
      <c r="C388" s="196"/>
      <c r="D388" s="196"/>
      <c r="E388" s="196"/>
      <c r="F388" s="196"/>
      <c r="G388" s="196"/>
      <c r="H388" s="196"/>
      <c r="I388" s="196"/>
    </row>
    <row r="389" spans="1:9" s="134" customFormat="1" ht="13.5">
      <c r="A389" s="47" t="s">
        <v>26</v>
      </c>
      <c r="B389" s="48" t="s">
        <v>27</v>
      </c>
      <c r="C389" s="48" t="s">
        <v>28</v>
      </c>
      <c r="D389" s="48"/>
      <c r="E389" s="48" t="s">
        <v>30</v>
      </c>
      <c r="F389" s="49" t="s">
        <v>31</v>
      </c>
      <c r="G389" s="50" t="s">
        <v>32</v>
      </c>
      <c r="H389" s="50" t="s">
        <v>33</v>
      </c>
      <c r="I389" s="50" t="s">
        <v>34</v>
      </c>
    </row>
    <row r="390" spans="1:9" s="51" customFormat="1" ht="14.25" customHeight="1">
      <c r="A390" s="52">
        <v>1</v>
      </c>
      <c r="B390" s="52"/>
      <c r="C390" s="52"/>
      <c r="D390" s="52"/>
      <c r="E390" s="52"/>
      <c r="F390" s="53">
        <v>2</v>
      </c>
      <c r="G390" s="54"/>
      <c r="H390" s="54"/>
      <c r="I390" s="54"/>
    </row>
    <row r="391" spans="1:9" s="51" customFormat="1" ht="14.25" customHeight="1">
      <c r="A391" s="221" t="s">
        <v>343</v>
      </c>
      <c r="B391" s="221"/>
      <c r="C391" s="221"/>
      <c r="D391" s="221"/>
      <c r="E391" s="221"/>
      <c r="F391" s="221"/>
      <c r="G391" s="221"/>
      <c r="H391" s="221"/>
      <c r="I391" s="221"/>
    </row>
    <row r="392" spans="1:9" s="55" customFormat="1" ht="12.75">
      <c r="A392" s="56">
        <v>3</v>
      </c>
      <c r="B392" s="56"/>
      <c r="C392" s="81"/>
      <c r="D392" s="81"/>
      <c r="E392" s="81"/>
      <c r="F392" s="218" t="s">
        <v>155</v>
      </c>
      <c r="G392" s="105">
        <f>G393+G399</f>
        <v>1396000</v>
      </c>
      <c r="H392" s="219">
        <v>1200000</v>
      </c>
      <c r="I392" s="219">
        <v>1200000</v>
      </c>
    </row>
    <row r="393" spans="1:9" ht="12.75">
      <c r="A393" s="59"/>
      <c r="B393" s="60">
        <v>31</v>
      </c>
      <c r="C393" s="60"/>
      <c r="D393" s="60"/>
      <c r="E393" s="60"/>
      <c r="F393" s="57" t="s">
        <v>90</v>
      </c>
      <c r="G393" s="58">
        <f>SUM(G394:G395)</f>
        <v>160000</v>
      </c>
      <c r="H393" s="58">
        <v>160000</v>
      </c>
      <c r="I393" s="58">
        <v>160000</v>
      </c>
    </row>
    <row r="394" spans="1:9" ht="12.75">
      <c r="A394" s="59"/>
      <c r="B394" s="59"/>
      <c r="C394" s="142">
        <v>125</v>
      </c>
      <c r="D394" s="142"/>
      <c r="E394" s="63">
        <v>311</v>
      </c>
      <c r="F394" s="64" t="s">
        <v>344</v>
      </c>
      <c r="G394" s="65">
        <v>130000</v>
      </c>
      <c r="H394" s="65"/>
      <c r="I394" s="65"/>
    </row>
    <row r="395" spans="1:9" ht="12.75">
      <c r="A395" s="59"/>
      <c r="B395" s="59"/>
      <c r="C395" s="142">
        <v>126</v>
      </c>
      <c r="D395" s="142"/>
      <c r="E395" s="63">
        <v>313</v>
      </c>
      <c r="F395" s="64" t="s">
        <v>345</v>
      </c>
      <c r="G395" s="65">
        <v>30000</v>
      </c>
      <c r="H395" s="65"/>
      <c r="I395" s="65"/>
    </row>
    <row r="396" spans="1:9" ht="12.75">
      <c r="A396" s="59"/>
      <c r="B396" s="59"/>
      <c r="C396" s="68"/>
      <c r="D396" s="144"/>
      <c r="E396" s="166"/>
      <c r="F396" s="167"/>
      <c r="G396" s="146"/>
      <c r="H396" s="168"/>
      <c r="I396" s="168"/>
    </row>
    <row r="397" spans="1:9" ht="13.5">
      <c r="A397" s="126" t="s">
        <v>346</v>
      </c>
      <c r="B397" s="126"/>
      <c r="C397" s="126"/>
      <c r="D397" s="126"/>
      <c r="E397" s="126"/>
      <c r="F397" s="191"/>
      <c r="G397" s="195"/>
      <c r="H397" s="195"/>
      <c r="I397" s="195"/>
    </row>
    <row r="398" spans="1:9" ht="15" customHeight="1">
      <c r="A398" s="222" t="s">
        <v>347</v>
      </c>
      <c r="B398" s="222"/>
      <c r="C398" s="222"/>
      <c r="D398" s="222"/>
      <c r="E398" s="222"/>
      <c r="F398" s="222"/>
      <c r="G398" s="222"/>
      <c r="H398" s="222"/>
      <c r="I398" s="222"/>
    </row>
    <row r="399" spans="1:9" ht="12.75">
      <c r="A399" s="59"/>
      <c r="B399" s="60">
        <v>32</v>
      </c>
      <c r="C399" s="60"/>
      <c r="D399" s="60"/>
      <c r="E399" s="60"/>
      <c r="F399" s="57" t="s">
        <v>100</v>
      </c>
      <c r="G399" s="58">
        <f>G400+G405</f>
        <v>1236000</v>
      </c>
      <c r="H399" s="58"/>
      <c r="I399" s="58"/>
    </row>
    <row r="400" spans="1:9" ht="12.75">
      <c r="A400" s="59"/>
      <c r="B400" s="59"/>
      <c r="C400" s="74"/>
      <c r="D400" s="74"/>
      <c r="E400" s="60">
        <v>322</v>
      </c>
      <c r="F400" s="88" t="s">
        <v>102</v>
      </c>
      <c r="G400" s="58">
        <f>SUM(G401:G404)</f>
        <v>40000</v>
      </c>
      <c r="H400" s="58">
        <v>45000</v>
      </c>
      <c r="I400" s="58">
        <v>45000</v>
      </c>
    </row>
    <row r="401" spans="1:9" ht="12.75">
      <c r="A401" s="59"/>
      <c r="B401" s="59"/>
      <c r="C401" s="142">
        <v>127</v>
      </c>
      <c r="D401" s="142"/>
      <c r="E401" s="75">
        <v>3223</v>
      </c>
      <c r="F401" s="64" t="s">
        <v>348</v>
      </c>
      <c r="G401" s="65">
        <v>5000</v>
      </c>
      <c r="H401" s="65"/>
      <c r="I401" s="65"/>
    </row>
    <row r="402" spans="1:9" ht="24.75">
      <c r="A402" s="59"/>
      <c r="B402" s="59"/>
      <c r="C402" s="142">
        <v>128</v>
      </c>
      <c r="D402" s="142"/>
      <c r="E402" s="75">
        <v>3224</v>
      </c>
      <c r="F402" s="64" t="s">
        <v>349</v>
      </c>
      <c r="G402" s="65">
        <v>5000</v>
      </c>
      <c r="H402" s="65"/>
      <c r="I402" s="65"/>
    </row>
    <row r="403" spans="1:9" ht="12.75">
      <c r="A403" s="59"/>
      <c r="B403" s="59"/>
      <c r="C403" s="142">
        <v>129</v>
      </c>
      <c r="D403" s="142"/>
      <c r="E403" s="75">
        <v>3224</v>
      </c>
      <c r="F403" s="64" t="s">
        <v>350</v>
      </c>
      <c r="G403" s="65">
        <v>25000</v>
      </c>
      <c r="H403" s="65"/>
      <c r="I403" s="65"/>
    </row>
    <row r="404" spans="1:9" ht="12.75">
      <c r="A404" s="59"/>
      <c r="B404" s="59"/>
      <c r="C404" s="142">
        <v>130</v>
      </c>
      <c r="D404" s="142"/>
      <c r="E404" s="75">
        <v>3227</v>
      </c>
      <c r="F404" s="64" t="s">
        <v>351</v>
      </c>
      <c r="G404" s="65">
        <v>5000</v>
      </c>
      <c r="H404" s="65"/>
      <c r="I404" s="65"/>
    </row>
    <row r="405" spans="1:9" ht="12.75">
      <c r="A405" s="59"/>
      <c r="B405" s="59"/>
      <c r="C405" s="86"/>
      <c r="D405" s="86"/>
      <c r="E405" s="60">
        <v>323</v>
      </c>
      <c r="F405" s="57" t="s">
        <v>104</v>
      </c>
      <c r="G405" s="58">
        <f>SUM(G407:G430)</f>
        <v>1196000</v>
      </c>
      <c r="H405" s="58">
        <v>1200000</v>
      </c>
      <c r="I405" s="58">
        <v>1200000</v>
      </c>
    </row>
    <row r="406" spans="1:9" ht="12.75">
      <c r="A406" s="223" t="s">
        <v>352</v>
      </c>
      <c r="B406" s="223"/>
      <c r="C406" s="223"/>
      <c r="D406" s="223"/>
      <c r="E406" s="223"/>
      <c r="F406" s="223"/>
      <c r="G406" s="58"/>
      <c r="H406" s="58"/>
      <c r="I406" s="58"/>
    </row>
    <row r="407" spans="1:9" ht="12.75">
      <c r="A407" s="59"/>
      <c r="B407" s="59"/>
      <c r="C407" s="142">
        <v>131</v>
      </c>
      <c r="D407" s="142"/>
      <c r="E407" s="75">
        <v>3232</v>
      </c>
      <c r="F407" s="64" t="s">
        <v>353</v>
      </c>
      <c r="G407" s="65">
        <v>250000</v>
      </c>
      <c r="H407" s="65"/>
      <c r="I407" s="65"/>
    </row>
    <row r="408" spans="1:9" ht="12.75">
      <c r="A408" s="223" t="s">
        <v>354</v>
      </c>
      <c r="B408" s="223"/>
      <c r="C408" s="223"/>
      <c r="D408" s="223"/>
      <c r="E408" s="223"/>
      <c r="F408" s="223"/>
      <c r="G408" s="65"/>
      <c r="H408" s="65"/>
      <c r="I408" s="65"/>
    </row>
    <row r="409" spans="1:9" ht="12.75">
      <c r="A409" s="59"/>
      <c r="B409" s="59"/>
      <c r="C409" s="142">
        <v>132</v>
      </c>
      <c r="D409" s="142"/>
      <c r="E409" s="75">
        <v>3234</v>
      </c>
      <c r="F409" s="64" t="s">
        <v>355</v>
      </c>
      <c r="G409" s="65">
        <v>350000</v>
      </c>
      <c r="H409" s="65"/>
      <c r="I409" s="65"/>
    </row>
    <row r="410" spans="1:9" ht="12.75">
      <c r="A410" s="223" t="s">
        <v>356</v>
      </c>
      <c r="B410" s="223"/>
      <c r="C410" s="223"/>
      <c r="D410" s="223"/>
      <c r="E410" s="223"/>
      <c r="F410" s="223"/>
      <c r="G410" s="65"/>
      <c r="H410" s="65"/>
      <c r="I410" s="65"/>
    </row>
    <row r="411" spans="1:9" ht="12.75">
      <c r="A411" s="59"/>
      <c r="B411" s="59"/>
      <c r="C411" s="142">
        <v>133</v>
      </c>
      <c r="D411" s="142"/>
      <c r="E411" s="75">
        <v>3234</v>
      </c>
      <c r="F411" s="64" t="s">
        <v>357</v>
      </c>
      <c r="G411" s="65">
        <v>100000</v>
      </c>
      <c r="H411" s="65"/>
      <c r="I411" s="65"/>
    </row>
    <row r="412" spans="1:9" ht="12.75">
      <c r="A412" s="223" t="s">
        <v>358</v>
      </c>
      <c r="B412" s="223"/>
      <c r="C412" s="223"/>
      <c r="D412" s="223"/>
      <c r="E412" s="223"/>
      <c r="F412" s="223"/>
      <c r="G412" s="65"/>
      <c r="H412" s="65"/>
      <c r="I412" s="65"/>
    </row>
    <row r="413" spans="1:9" ht="12.75">
      <c r="A413" s="59"/>
      <c r="B413" s="59"/>
      <c r="C413" s="142">
        <v>134</v>
      </c>
      <c r="D413" s="142"/>
      <c r="E413" s="75">
        <v>3234</v>
      </c>
      <c r="F413" s="64" t="s">
        <v>359</v>
      </c>
      <c r="G413" s="65">
        <v>100000</v>
      </c>
      <c r="H413" s="65"/>
      <c r="I413" s="65"/>
    </row>
    <row r="414" spans="1:9" ht="12.75">
      <c r="A414" s="223" t="s">
        <v>360</v>
      </c>
      <c r="B414" s="223"/>
      <c r="C414" s="223"/>
      <c r="D414" s="223"/>
      <c r="E414" s="223"/>
      <c r="F414" s="223"/>
      <c r="G414" s="65"/>
      <c r="H414" s="65"/>
      <c r="I414" s="65"/>
    </row>
    <row r="415" spans="1:9" ht="12.75">
      <c r="A415" s="59"/>
      <c r="B415" s="59"/>
      <c r="C415" s="142">
        <v>135</v>
      </c>
      <c r="D415" s="142"/>
      <c r="E415" s="75">
        <v>3234</v>
      </c>
      <c r="F415" s="64" t="s">
        <v>361</v>
      </c>
      <c r="G415" s="65">
        <v>20000</v>
      </c>
      <c r="H415" s="65"/>
      <c r="I415" s="65"/>
    </row>
    <row r="416" spans="1:9" ht="12.75">
      <c r="A416" s="223" t="s">
        <v>362</v>
      </c>
      <c r="B416" s="223"/>
      <c r="C416" s="223"/>
      <c r="D416" s="223"/>
      <c r="E416" s="223"/>
      <c r="F416" s="223"/>
      <c r="G416" s="65"/>
      <c r="H416" s="65"/>
      <c r="I416" s="65"/>
    </row>
    <row r="417" spans="1:9" ht="12.75">
      <c r="A417" s="59"/>
      <c r="B417" s="59"/>
      <c r="C417" s="142">
        <v>136</v>
      </c>
      <c r="D417" s="142"/>
      <c r="E417" s="75">
        <v>3234</v>
      </c>
      <c r="F417" s="64" t="s">
        <v>363</v>
      </c>
      <c r="G417" s="65">
        <v>70000</v>
      </c>
      <c r="H417" s="65"/>
      <c r="I417" s="65"/>
    </row>
    <row r="418" spans="1:9" ht="12.75">
      <c r="A418" s="223" t="s">
        <v>364</v>
      </c>
      <c r="B418" s="223"/>
      <c r="C418" s="223"/>
      <c r="D418" s="223"/>
      <c r="E418" s="223"/>
      <c r="F418" s="223"/>
      <c r="G418" s="65"/>
      <c r="H418" s="65"/>
      <c r="I418" s="65"/>
    </row>
    <row r="419" spans="1:9" ht="12.75">
      <c r="A419" s="59"/>
      <c r="B419"/>
      <c r="C419" s="224">
        <v>137</v>
      </c>
      <c r="D419" s="225"/>
      <c r="E419" s="75">
        <v>3234</v>
      </c>
      <c r="F419" s="64" t="s">
        <v>365</v>
      </c>
      <c r="G419" s="65">
        <v>100000</v>
      </c>
      <c r="H419" s="65"/>
      <c r="I419" s="65"/>
    </row>
    <row r="420" spans="1:9" ht="12.75">
      <c r="A420" s="223" t="s">
        <v>366</v>
      </c>
      <c r="B420" s="223"/>
      <c r="C420" s="223"/>
      <c r="D420" s="223"/>
      <c r="E420" s="223"/>
      <c r="F420" s="223"/>
      <c r="G420" s="65"/>
      <c r="H420" s="65"/>
      <c r="I420" s="65"/>
    </row>
    <row r="421" spans="1:9" ht="12.75">
      <c r="A421" s="59"/>
      <c r="B421" s="59"/>
      <c r="C421" s="142">
        <v>138</v>
      </c>
      <c r="D421" s="142"/>
      <c r="E421" s="75">
        <v>3234</v>
      </c>
      <c r="F421" s="64" t="s">
        <v>367</v>
      </c>
      <c r="G421" s="65">
        <v>60000</v>
      </c>
      <c r="H421" s="65"/>
      <c r="I421" s="65"/>
    </row>
    <row r="422" spans="1:9" ht="12.75">
      <c r="A422" s="223" t="s">
        <v>368</v>
      </c>
      <c r="B422" s="223"/>
      <c r="C422" s="223"/>
      <c r="D422" s="223"/>
      <c r="E422" s="223"/>
      <c r="F422" s="223"/>
      <c r="G422" s="65"/>
      <c r="H422" s="65"/>
      <c r="I422" s="65"/>
    </row>
    <row r="423" spans="1:9" ht="12.75">
      <c r="A423" s="59"/>
      <c r="B423" s="59"/>
      <c r="C423" s="142">
        <v>139</v>
      </c>
      <c r="D423" s="142"/>
      <c r="E423" s="75">
        <v>3237</v>
      </c>
      <c r="F423" s="64" t="s">
        <v>369</v>
      </c>
      <c r="G423" s="65">
        <v>70000</v>
      </c>
      <c r="H423" s="65"/>
      <c r="I423" s="65"/>
    </row>
    <row r="424" spans="1:9" ht="12.75">
      <c r="A424" s="223" t="s">
        <v>370</v>
      </c>
      <c r="B424" s="223"/>
      <c r="C424" s="223"/>
      <c r="D424" s="223"/>
      <c r="E424" s="223"/>
      <c r="F424" s="223"/>
      <c r="G424" s="65"/>
      <c r="H424" s="65"/>
      <c r="I424" s="65"/>
    </row>
    <row r="425" spans="1:9" ht="12.75">
      <c r="A425" s="59"/>
      <c r="B425" s="59"/>
      <c r="C425" s="142">
        <v>140</v>
      </c>
      <c r="D425" s="142"/>
      <c r="E425" s="75">
        <v>3234</v>
      </c>
      <c r="F425" s="64" t="s">
        <v>371</v>
      </c>
      <c r="G425" s="65">
        <v>5000</v>
      </c>
      <c r="H425" s="65"/>
      <c r="I425" s="65"/>
    </row>
    <row r="426" spans="1:9" ht="12.75">
      <c r="A426" s="223" t="s">
        <v>372</v>
      </c>
      <c r="B426" s="223"/>
      <c r="C426" s="223"/>
      <c r="D426" s="223"/>
      <c r="E426" s="223"/>
      <c r="F426" s="223"/>
      <c r="G426" s="65"/>
      <c r="H426" s="65"/>
      <c r="I426" s="65"/>
    </row>
    <row r="427" spans="1:9" ht="12.75">
      <c r="A427" s="59"/>
      <c r="B427" s="59"/>
      <c r="C427" s="142">
        <v>141</v>
      </c>
      <c r="D427" s="142"/>
      <c r="E427" s="75">
        <v>3234</v>
      </c>
      <c r="F427" s="64" t="s">
        <v>373</v>
      </c>
      <c r="G427" s="65">
        <v>60000</v>
      </c>
      <c r="H427" s="65"/>
      <c r="I427" s="65"/>
    </row>
    <row r="428" spans="1:9" ht="12.75">
      <c r="A428" s="223" t="s">
        <v>374</v>
      </c>
      <c r="B428" s="223"/>
      <c r="C428" s="223"/>
      <c r="D428" s="223"/>
      <c r="E428" s="223"/>
      <c r="F428" s="223"/>
      <c r="G428" s="65"/>
      <c r="H428" s="65"/>
      <c r="I428" s="65"/>
    </row>
    <row r="429" spans="1:9" ht="12.75">
      <c r="A429" s="59"/>
      <c r="B429" s="59"/>
      <c r="C429" s="142">
        <v>142</v>
      </c>
      <c r="D429" s="142"/>
      <c r="E429" s="75">
        <v>3234</v>
      </c>
      <c r="F429" s="64" t="s">
        <v>375</v>
      </c>
      <c r="G429" s="65">
        <v>5000</v>
      </c>
      <c r="H429" s="65"/>
      <c r="I429" s="65"/>
    </row>
    <row r="430" spans="1:9" ht="12.75">
      <c r="A430" s="59"/>
      <c r="B430" s="59"/>
      <c r="C430" s="142">
        <v>143</v>
      </c>
      <c r="D430" s="142"/>
      <c r="E430" s="75">
        <v>3234</v>
      </c>
      <c r="F430" s="64" t="s">
        <v>376</v>
      </c>
      <c r="G430" s="65">
        <v>6000</v>
      </c>
      <c r="H430" s="65"/>
      <c r="I430" s="65"/>
    </row>
    <row r="431" spans="1:9" ht="15" customHeight="1">
      <c r="A431" s="222" t="s">
        <v>377</v>
      </c>
      <c r="B431" s="222"/>
      <c r="C431" s="222"/>
      <c r="D431" s="222"/>
      <c r="E431" s="222"/>
      <c r="F431" s="222"/>
      <c r="G431" s="222"/>
      <c r="H431" s="222"/>
      <c r="I431" s="222"/>
    </row>
    <row r="432" spans="1:9" ht="15" customHeight="1">
      <c r="A432" s="226"/>
      <c r="B432" s="60"/>
      <c r="C432" s="60"/>
      <c r="D432" s="60"/>
      <c r="E432" s="60"/>
      <c r="F432" s="57" t="s">
        <v>378</v>
      </c>
      <c r="G432" s="58">
        <f>SUM(G433)</f>
        <v>100000</v>
      </c>
      <c r="H432" s="58"/>
      <c r="I432" s="58"/>
    </row>
    <row r="433" spans="1:9" ht="15" customHeight="1">
      <c r="A433" s="226"/>
      <c r="B433" s="60">
        <v>38</v>
      </c>
      <c r="C433" s="74"/>
      <c r="D433" s="86"/>
      <c r="E433" s="74"/>
      <c r="F433" s="88" t="s">
        <v>378</v>
      </c>
      <c r="G433" s="58">
        <f>SUM(G434)</f>
        <v>100000</v>
      </c>
      <c r="H433" s="62">
        <v>100000</v>
      </c>
      <c r="I433" s="62">
        <v>100000</v>
      </c>
    </row>
    <row r="434" spans="1:9" ht="15" customHeight="1">
      <c r="A434" s="226"/>
      <c r="B434" s="60"/>
      <c r="C434" s="142">
        <v>144</v>
      </c>
      <c r="D434" s="142"/>
      <c r="E434" s="75">
        <v>38221</v>
      </c>
      <c r="F434" s="64" t="s">
        <v>379</v>
      </c>
      <c r="G434" s="65">
        <v>100000</v>
      </c>
      <c r="H434" s="227"/>
      <c r="I434" s="227"/>
    </row>
    <row r="435" spans="1:9" ht="15" customHeight="1">
      <c r="A435" s="228" t="s">
        <v>380</v>
      </c>
      <c r="B435" s="228"/>
      <c r="C435" s="228"/>
      <c r="D435" s="228"/>
      <c r="E435" s="228"/>
      <c r="F435" s="228"/>
      <c r="G435" s="65"/>
      <c r="H435" s="227"/>
      <c r="I435" s="227"/>
    </row>
    <row r="436" spans="1:9" ht="12.75">
      <c r="A436" s="60">
        <v>4</v>
      </c>
      <c r="B436" s="60"/>
      <c r="C436" s="74"/>
      <c r="D436" s="86"/>
      <c r="E436" s="74"/>
      <c r="F436" s="57" t="s">
        <v>297</v>
      </c>
      <c r="G436" s="58">
        <f>G437</f>
        <v>465000</v>
      </c>
      <c r="H436" s="58">
        <v>320000</v>
      </c>
      <c r="I436" s="58">
        <v>320000</v>
      </c>
    </row>
    <row r="437" spans="1:9" ht="12.75">
      <c r="A437" s="59"/>
      <c r="B437" s="60">
        <v>42</v>
      </c>
      <c r="C437" s="60"/>
      <c r="D437" s="86"/>
      <c r="E437" s="60"/>
      <c r="F437" s="57" t="s">
        <v>237</v>
      </c>
      <c r="G437" s="58">
        <f>G438+G444</f>
        <v>465000</v>
      </c>
      <c r="H437" s="58"/>
      <c r="I437" s="58"/>
    </row>
    <row r="438" spans="1:9" ht="12.75">
      <c r="A438" s="59"/>
      <c r="B438" s="60"/>
      <c r="C438" s="60"/>
      <c r="D438" s="86"/>
      <c r="E438" s="60">
        <v>422</v>
      </c>
      <c r="F438" s="57" t="s">
        <v>381</v>
      </c>
      <c r="G438" s="58">
        <f>SUM(G439:G442)</f>
        <v>260000</v>
      </c>
      <c r="H438" s="58"/>
      <c r="I438" s="58"/>
    </row>
    <row r="439" spans="1:9" ht="12.75">
      <c r="A439" s="59"/>
      <c r="B439" s="83"/>
      <c r="C439" s="142">
        <v>145</v>
      </c>
      <c r="D439" s="142"/>
      <c r="E439" s="63">
        <v>4227</v>
      </c>
      <c r="F439" s="64" t="s">
        <v>382</v>
      </c>
      <c r="G439" s="65">
        <v>80000</v>
      </c>
      <c r="H439" s="69"/>
      <c r="I439" s="69"/>
    </row>
    <row r="440" spans="1:9" ht="12.75">
      <c r="A440" s="59"/>
      <c r="B440" s="83"/>
      <c r="C440" s="142">
        <v>146</v>
      </c>
      <c r="D440" s="142"/>
      <c r="E440" s="63">
        <v>4227</v>
      </c>
      <c r="F440" s="64" t="s">
        <v>383</v>
      </c>
      <c r="G440" s="65">
        <v>50000</v>
      </c>
      <c r="H440" s="69"/>
      <c r="I440" s="69"/>
    </row>
    <row r="441" spans="1:9" ht="12.75">
      <c r="A441" s="59"/>
      <c r="B441" s="83"/>
      <c r="C441" s="142">
        <v>147</v>
      </c>
      <c r="D441" s="142"/>
      <c r="E441" s="63">
        <v>4227</v>
      </c>
      <c r="F441" s="64" t="s">
        <v>384</v>
      </c>
      <c r="G441" s="65">
        <v>50000</v>
      </c>
      <c r="H441" s="69"/>
      <c r="I441" s="69"/>
    </row>
    <row r="442" spans="1:9" ht="12.75">
      <c r="A442" s="59"/>
      <c r="B442" s="83"/>
      <c r="C442" s="142">
        <v>148</v>
      </c>
      <c r="D442" s="142"/>
      <c r="E442" s="63">
        <v>4227</v>
      </c>
      <c r="F442" s="64" t="s">
        <v>385</v>
      </c>
      <c r="G442" s="65">
        <v>80000</v>
      </c>
      <c r="H442" s="69"/>
      <c r="I442" s="69"/>
    </row>
    <row r="443" spans="1:9" ht="12.75">
      <c r="A443" s="223" t="s">
        <v>386</v>
      </c>
      <c r="B443" s="223"/>
      <c r="C443" s="223"/>
      <c r="D443" s="223"/>
      <c r="E443" s="223"/>
      <c r="F443" s="223"/>
      <c r="G443" s="65"/>
      <c r="H443" s="69"/>
      <c r="I443" s="69"/>
    </row>
    <row r="444" spans="1:9" ht="12.75">
      <c r="A444" s="59"/>
      <c r="B444" s="60"/>
      <c r="C444" s="86"/>
      <c r="D444" s="60"/>
      <c r="E444" s="60">
        <v>423</v>
      </c>
      <c r="F444" s="57" t="s">
        <v>126</v>
      </c>
      <c r="G444" s="58">
        <f>SUM(G445:G447)</f>
        <v>205000</v>
      </c>
      <c r="H444" s="58"/>
      <c r="I444" s="58"/>
    </row>
    <row r="445" spans="1:9" ht="12.75">
      <c r="A445" s="83"/>
      <c r="B445" s="83"/>
      <c r="C445" s="142">
        <v>149</v>
      </c>
      <c r="D445" s="142"/>
      <c r="E445" s="63">
        <v>4231</v>
      </c>
      <c r="F445" s="64" t="s">
        <v>387</v>
      </c>
      <c r="G445" s="65">
        <v>95000</v>
      </c>
      <c r="H445" s="69"/>
      <c r="I445" s="69"/>
    </row>
    <row r="446" spans="1:9" ht="12.75">
      <c r="A446" s="83"/>
      <c r="B446" s="83"/>
      <c r="C446" s="142">
        <v>150</v>
      </c>
      <c r="D446" s="142"/>
      <c r="E446" s="63">
        <v>4231</v>
      </c>
      <c r="F446" s="64" t="s">
        <v>388</v>
      </c>
      <c r="G446" s="65">
        <v>50000</v>
      </c>
      <c r="H446" s="69"/>
      <c r="I446" s="69"/>
    </row>
    <row r="447" spans="1:9" ht="12.75">
      <c r="A447" s="83"/>
      <c r="B447" s="83"/>
      <c r="C447" s="142">
        <v>151</v>
      </c>
      <c r="D447" s="142"/>
      <c r="E447" s="63">
        <v>4231</v>
      </c>
      <c r="F447" s="64" t="s">
        <v>389</v>
      </c>
      <c r="G447" s="65">
        <v>60000</v>
      </c>
      <c r="H447" s="69"/>
      <c r="I447" s="69"/>
    </row>
    <row r="448" spans="1:9" s="1" customFormat="1" ht="13.5">
      <c r="A448" s="125" t="s">
        <v>320</v>
      </c>
      <c r="B448" s="125"/>
      <c r="C448" s="125"/>
      <c r="D448" s="125"/>
      <c r="E448" s="125"/>
      <c r="F448" s="175"/>
      <c r="G448" s="207"/>
      <c r="H448" s="207"/>
      <c r="I448" s="207"/>
    </row>
    <row r="449" spans="1:9" ht="15" customHeight="1">
      <c r="A449" s="222" t="s">
        <v>390</v>
      </c>
      <c r="B449" s="222"/>
      <c r="C449" s="222"/>
      <c r="D449" s="222"/>
      <c r="E449" s="222"/>
      <c r="F449" s="222"/>
      <c r="G449" s="222"/>
      <c r="H449" s="222"/>
      <c r="I449" s="222"/>
    </row>
    <row r="450" spans="1:9" ht="12.75">
      <c r="A450" s="59"/>
      <c r="B450" s="60">
        <v>32</v>
      </c>
      <c r="C450" s="60"/>
      <c r="D450" s="60"/>
      <c r="E450" s="60"/>
      <c r="F450" s="57" t="s">
        <v>100</v>
      </c>
      <c r="G450" s="58">
        <f>G451+G454</f>
        <v>108000</v>
      </c>
      <c r="H450" s="58">
        <v>130000</v>
      </c>
      <c r="I450" s="58">
        <v>130000</v>
      </c>
    </row>
    <row r="451" spans="1:9" ht="12.75">
      <c r="A451" s="59"/>
      <c r="B451" s="59"/>
      <c r="C451" s="60"/>
      <c r="D451" s="60"/>
      <c r="E451" s="60">
        <v>322</v>
      </c>
      <c r="F451" s="57" t="s">
        <v>102</v>
      </c>
      <c r="G451" s="58">
        <f>SUM(G452:G453)</f>
        <v>73000</v>
      </c>
      <c r="H451" s="58"/>
      <c r="I451" s="58"/>
    </row>
    <row r="452" spans="1:9" ht="13.5">
      <c r="A452" s="229"/>
      <c r="B452" s="75"/>
      <c r="C452" s="142">
        <v>152</v>
      </c>
      <c r="D452" s="142"/>
      <c r="E452" s="75">
        <v>3223</v>
      </c>
      <c r="F452" s="64" t="s">
        <v>391</v>
      </c>
      <c r="G452" s="65">
        <v>3000</v>
      </c>
      <c r="H452" s="65"/>
      <c r="I452" s="65"/>
    </row>
    <row r="453" spans="1:9" ht="13.5">
      <c r="A453" s="229"/>
      <c r="B453" s="75"/>
      <c r="C453" s="142">
        <v>153</v>
      </c>
      <c r="D453" s="142"/>
      <c r="E453" s="75">
        <v>3223</v>
      </c>
      <c r="F453" s="64" t="s">
        <v>392</v>
      </c>
      <c r="G453" s="65">
        <v>70000</v>
      </c>
      <c r="H453" s="65"/>
      <c r="I453" s="65"/>
    </row>
    <row r="454" spans="1:9" ht="13.5">
      <c r="A454" s="230"/>
      <c r="B454" s="74"/>
      <c r="C454" s="86"/>
      <c r="D454" s="86"/>
      <c r="E454" s="60">
        <v>323</v>
      </c>
      <c r="F454" s="57" t="s">
        <v>104</v>
      </c>
      <c r="G454" s="58">
        <f>SUM(G455)</f>
        <v>35000</v>
      </c>
      <c r="H454" s="58"/>
      <c r="I454" s="58"/>
    </row>
    <row r="455" spans="1:9" ht="13.5">
      <c r="A455" s="229"/>
      <c r="B455" s="75"/>
      <c r="C455" s="142">
        <v>154</v>
      </c>
      <c r="D455" s="142"/>
      <c r="E455" s="63">
        <v>3232</v>
      </c>
      <c r="F455" s="64" t="s">
        <v>393</v>
      </c>
      <c r="G455" s="65">
        <v>35000</v>
      </c>
      <c r="H455" s="65"/>
      <c r="I455" s="65"/>
    </row>
    <row r="456" spans="1:9" ht="13.5">
      <c r="A456" s="134" t="s">
        <v>346</v>
      </c>
      <c r="B456" s="134"/>
      <c r="C456" s="134"/>
      <c r="D456" s="134"/>
      <c r="E456" s="134"/>
      <c r="F456" s="159"/>
      <c r="G456" s="160"/>
      <c r="H456" s="160"/>
      <c r="I456" s="160"/>
    </row>
    <row r="457" spans="1:9" ht="15" customHeight="1">
      <c r="A457" s="222" t="s">
        <v>394</v>
      </c>
      <c r="B457" s="222"/>
      <c r="C457" s="222"/>
      <c r="D457" s="222"/>
      <c r="E457" s="222"/>
      <c r="F457" s="222"/>
      <c r="G457" s="222"/>
      <c r="H457" s="222"/>
      <c r="I457" s="222"/>
    </row>
    <row r="458" spans="1:9" ht="12.75">
      <c r="A458" s="59"/>
      <c r="B458" s="60">
        <v>32</v>
      </c>
      <c r="C458" s="60"/>
      <c r="D458" s="60"/>
      <c r="E458" s="60"/>
      <c r="F458" s="57" t="s">
        <v>100</v>
      </c>
      <c r="G458" s="58">
        <f>G459+G461+G464</f>
        <v>92000</v>
      </c>
      <c r="H458" s="58">
        <v>105000</v>
      </c>
      <c r="I458" s="58">
        <v>105000</v>
      </c>
    </row>
    <row r="459" spans="1:9" ht="12.75">
      <c r="A459" s="59"/>
      <c r="B459" s="59"/>
      <c r="C459" s="60"/>
      <c r="D459" s="60"/>
      <c r="E459" s="60">
        <v>322</v>
      </c>
      <c r="F459" s="57" t="s">
        <v>102</v>
      </c>
      <c r="G459" s="58">
        <f>SUM(G460:G460)</f>
        <v>10000</v>
      </c>
      <c r="H459" s="58"/>
      <c r="I459" s="58"/>
    </row>
    <row r="460" spans="1:9" ht="13.5">
      <c r="A460" s="229"/>
      <c r="B460" s="75"/>
      <c r="C460" s="142">
        <v>155</v>
      </c>
      <c r="D460" s="142"/>
      <c r="E460" s="75">
        <v>3224</v>
      </c>
      <c r="F460" s="64" t="s">
        <v>395</v>
      </c>
      <c r="G460" s="65">
        <v>10000</v>
      </c>
      <c r="H460" s="65"/>
      <c r="I460" s="65"/>
    </row>
    <row r="461" spans="1:9" ht="13.5">
      <c r="A461" s="230"/>
      <c r="B461" s="74"/>
      <c r="C461" s="86"/>
      <c r="D461" s="86"/>
      <c r="E461" s="60">
        <v>323</v>
      </c>
      <c r="F461" s="57" t="s">
        <v>104</v>
      </c>
      <c r="G461" s="58">
        <f>SUM(G462:G463)</f>
        <v>80000</v>
      </c>
      <c r="H461" s="58"/>
      <c r="I461" s="58"/>
    </row>
    <row r="462" spans="1:9" ht="13.5">
      <c r="A462" s="229"/>
      <c r="B462" s="75"/>
      <c r="C462" s="142">
        <v>156</v>
      </c>
      <c r="D462" s="142"/>
      <c r="E462" s="63">
        <v>3232</v>
      </c>
      <c r="F462" s="64" t="s">
        <v>396</v>
      </c>
      <c r="G462" s="65">
        <v>60000</v>
      </c>
      <c r="H462" s="65"/>
      <c r="I462" s="65"/>
    </row>
    <row r="463" spans="1:9" ht="13.5">
      <c r="A463" s="229"/>
      <c r="B463" s="75"/>
      <c r="C463" s="142">
        <v>157</v>
      </c>
      <c r="D463" s="142"/>
      <c r="E463" s="63">
        <v>3232</v>
      </c>
      <c r="F463" s="64" t="s">
        <v>397</v>
      </c>
      <c r="G463" s="65">
        <v>20000</v>
      </c>
      <c r="H463" s="65"/>
      <c r="I463" s="65"/>
    </row>
    <row r="464" spans="1:9" ht="13.5">
      <c r="A464" s="230"/>
      <c r="B464" s="74"/>
      <c r="C464" s="86"/>
      <c r="D464" s="86"/>
      <c r="E464" s="60">
        <v>329</v>
      </c>
      <c r="F464" s="57" t="s">
        <v>178</v>
      </c>
      <c r="G464" s="58">
        <f>SUM(G465)</f>
        <v>2000</v>
      </c>
      <c r="H464" s="62"/>
      <c r="I464" s="62"/>
    </row>
    <row r="465" spans="1:9" ht="13.5">
      <c r="A465" s="229"/>
      <c r="B465" s="75"/>
      <c r="C465" s="142">
        <v>158</v>
      </c>
      <c r="D465" s="142"/>
      <c r="E465" s="63">
        <v>3299</v>
      </c>
      <c r="F465" s="64" t="s">
        <v>398</v>
      </c>
      <c r="G465" s="65">
        <v>2000</v>
      </c>
      <c r="H465" s="65"/>
      <c r="I465" s="65"/>
    </row>
    <row r="466" spans="1:9" ht="14.25" customHeight="1">
      <c r="A466" s="222" t="s">
        <v>399</v>
      </c>
      <c r="B466" s="222"/>
      <c r="C466" s="222"/>
      <c r="D466" s="222"/>
      <c r="E466" s="222"/>
      <c r="F466" s="222"/>
      <c r="G466" s="222"/>
      <c r="H466" s="222"/>
      <c r="I466" s="222"/>
    </row>
    <row r="467" spans="1:9" ht="12.75">
      <c r="A467" s="60">
        <v>4</v>
      </c>
      <c r="B467" s="60"/>
      <c r="C467" s="86"/>
      <c r="D467" s="74"/>
      <c r="E467" s="74"/>
      <c r="F467" s="104" t="s">
        <v>297</v>
      </c>
      <c r="G467" s="58">
        <f>SUM(G468)</f>
        <v>150000</v>
      </c>
      <c r="H467" s="58">
        <v>180000</v>
      </c>
      <c r="I467" s="58">
        <v>180000</v>
      </c>
    </row>
    <row r="468" spans="1:9" ht="12.75">
      <c r="A468" s="60"/>
      <c r="B468" s="60">
        <v>42</v>
      </c>
      <c r="C468" s="86"/>
      <c r="D468" s="74"/>
      <c r="E468" s="60">
        <v>421</v>
      </c>
      <c r="F468" s="104" t="s">
        <v>237</v>
      </c>
      <c r="G468" s="58">
        <f>SUM(G469)</f>
        <v>150000</v>
      </c>
      <c r="H468" s="62"/>
      <c r="I468" s="62"/>
    </row>
    <row r="469" spans="1:9" ht="12.75">
      <c r="A469" s="59"/>
      <c r="B469" s="59"/>
      <c r="C469" s="142">
        <v>159</v>
      </c>
      <c r="D469" s="142"/>
      <c r="E469" s="75">
        <v>4213</v>
      </c>
      <c r="F469" s="64" t="s">
        <v>400</v>
      </c>
      <c r="G469" s="65">
        <v>150000</v>
      </c>
      <c r="H469" s="65"/>
      <c r="I469" s="65"/>
    </row>
    <row r="470" spans="1:9" ht="15">
      <c r="A470" s="128" t="s">
        <v>401</v>
      </c>
      <c r="B470" s="128"/>
      <c r="C470" s="128"/>
      <c r="D470" s="128"/>
      <c r="E470" s="128"/>
      <c r="F470" s="128"/>
      <c r="G470" s="80">
        <f>SUM(G472:G479)</f>
        <v>183000</v>
      </c>
      <c r="H470" s="80">
        <v>180000</v>
      </c>
      <c r="I470" s="80">
        <v>180000</v>
      </c>
    </row>
    <row r="471" spans="1:9" ht="12.75">
      <c r="A471" s="223" t="s">
        <v>402</v>
      </c>
      <c r="B471" s="223"/>
      <c r="C471" s="223"/>
      <c r="D471" s="223"/>
      <c r="E471" s="223"/>
      <c r="F471" s="223"/>
      <c r="G471" s="65"/>
      <c r="H471" s="65"/>
      <c r="I471" s="65"/>
    </row>
    <row r="472" spans="1:9" ht="12.75">
      <c r="A472" s="59"/>
      <c r="B472" s="59"/>
      <c r="C472" s="142">
        <v>160</v>
      </c>
      <c r="D472" s="142"/>
      <c r="E472" s="75">
        <v>3234</v>
      </c>
      <c r="F472" s="64" t="s">
        <v>403</v>
      </c>
      <c r="G472" s="65">
        <v>40000</v>
      </c>
      <c r="H472" s="65"/>
      <c r="I472" s="65"/>
    </row>
    <row r="473" spans="1:9" ht="12.75">
      <c r="A473" s="223" t="s">
        <v>404</v>
      </c>
      <c r="B473" s="223"/>
      <c r="C473" s="223"/>
      <c r="D473" s="223"/>
      <c r="E473" s="223"/>
      <c r="F473" s="223"/>
      <c r="G473" s="65"/>
      <c r="H473" s="65"/>
      <c r="I473" s="65"/>
    </row>
    <row r="474" spans="1:9" ht="12.75">
      <c r="A474" s="59"/>
      <c r="B474" s="59"/>
      <c r="C474" s="142">
        <v>161</v>
      </c>
      <c r="D474" s="142"/>
      <c r="E474" s="75">
        <v>3234</v>
      </c>
      <c r="F474" s="64" t="s">
        <v>405</v>
      </c>
      <c r="G474" s="65">
        <v>30000</v>
      </c>
      <c r="H474" s="65"/>
      <c r="I474" s="65"/>
    </row>
    <row r="475" spans="1:9" ht="12.75">
      <c r="A475" s="59"/>
      <c r="B475" s="59"/>
      <c r="C475" s="142">
        <v>162</v>
      </c>
      <c r="D475" s="142"/>
      <c r="E475" s="75">
        <v>3234</v>
      </c>
      <c r="F475" s="64" t="s">
        <v>406</v>
      </c>
      <c r="G475" s="65">
        <v>3000</v>
      </c>
      <c r="H475" s="65"/>
      <c r="I475" s="65"/>
    </row>
    <row r="476" spans="1:9" ht="12.75">
      <c r="A476" s="223" t="s">
        <v>407</v>
      </c>
      <c r="B476" s="223"/>
      <c r="C476" s="223"/>
      <c r="D476" s="223"/>
      <c r="E476" s="223"/>
      <c r="F476" s="223"/>
      <c r="G476" s="65"/>
      <c r="H476" s="65"/>
      <c r="I476" s="65"/>
    </row>
    <row r="477" spans="1:9" ht="12.75">
      <c r="A477" s="59"/>
      <c r="B477" s="59"/>
      <c r="C477" s="142">
        <v>163</v>
      </c>
      <c r="D477" s="142"/>
      <c r="E477" s="75">
        <v>3234</v>
      </c>
      <c r="F477" s="64" t="s">
        <v>408</v>
      </c>
      <c r="G477" s="65">
        <v>100000</v>
      </c>
      <c r="H477" s="65"/>
      <c r="I477" s="65"/>
    </row>
    <row r="478" spans="1:9" ht="12.75">
      <c r="A478" s="223" t="s">
        <v>409</v>
      </c>
      <c r="B478" s="223"/>
      <c r="C478" s="223"/>
      <c r="D478" s="223"/>
      <c r="E478" s="223"/>
      <c r="F478" s="223"/>
      <c r="G478" s="65"/>
      <c r="H478" s="65"/>
      <c r="I478" s="65"/>
    </row>
    <row r="479" spans="1:9" ht="12.75">
      <c r="A479" s="59"/>
      <c r="B479" s="59"/>
      <c r="C479" s="142">
        <v>164</v>
      </c>
      <c r="D479" s="142"/>
      <c r="E479" s="75">
        <v>3234</v>
      </c>
      <c r="F479" s="64" t="s">
        <v>410</v>
      </c>
      <c r="G479" s="65">
        <v>10000</v>
      </c>
      <c r="H479" s="65"/>
      <c r="I479" s="65"/>
    </row>
    <row r="480" spans="1:9" s="96" customFormat="1" ht="14.25" customHeight="1">
      <c r="A480" s="126"/>
      <c r="B480" s="126"/>
      <c r="C480" s="126"/>
      <c r="D480" s="126"/>
      <c r="E480" s="126"/>
      <c r="F480" s="191"/>
      <c r="G480" s="231"/>
      <c r="H480" s="231"/>
      <c r="I480" s="231"/>
    </row>
    <row r="481" spans="1:9" s="125" customFormat="1" ht="21.75" customHeight="1">
      <c r="A481" s="232" t="s">
        <v>411</v>
      </c>
      <c r="B481" s="232"/>
      <c r="C481" s="232"/>
      <c r="D481" s="232"/>
      <c r="E481" s="232"/>
      <c r="F481" s="232"/>
      <c r="G481" s="233">
        <f>G487</f>
        <v>19100</v>
      </c>
      <c r="H481" s="233">
        <f>H487</f>
        <v>20000</v>
      </c>
      <c r="I481" s="233">
        <f>I487</f>
        <v>20000</v>
      </c>
    </row>
    <row r="482" spans="1:9" s="134" customFormat="1" ht="13.5">
      <c r="A482" s="125" t="s">
        <v>324</v>
      </c>
      <c r="B482" s="125"/>
      <c r="C482" s="125"/>
      <c r="D482" s="125"/>
      <c r="E482" s="125"/>
      <c r="F482" s="175"/>
      <c r="G482" s="207"/>
      <c r="H482" s="125"/>
      <c r="I482" s="125"/>
    </row>
    <row r="483" spans="1:9" s="134" customFormat="1" ht="13.5">
      <c r="A483" s="176" t="s">
        <v>412</v>
      </c>
      <c r="B483" s="176"/>
      <c r="C483" s="176"/>
      <c r="D483" s="176"/>
      <c r="E483" s="176"/>
      <c r="F483" s="176"/>
      <c r="G483" s="176"/>
      <c r="H483" s="176"/>
      <c r="I483" s="176"/>
    </row>
    <row r="484" spans="1:9" s="134" customFormat="1" ht="13.5">
      <c r="A484" s="47" t="s">
        <v>26</v>
      </c>
      <c r="B484" s="48" t="s">
        <v>27</v>
      </c>
      <c r="C484" s="48" t="s">
        <v>28</v>
      </c>
      <c r="D484" s="48"/>
      <c r="E484" s="48" t="s">
        <v>30</v>
      </c>
      <c r="F484" s="49" t="s">
        <v>31</v>
      </c>
      <c r="G484" s="50" t="s">
        <v>32</v>
      </c>
      <c r="H484" s="50" t="s">
        <v>33</v>
      </c>
      <c r="I484" s="50" t="s">
        <v>34</v>
      </c>
    </row>
    <row r="485" spans="1:9" s="51" customFormat="1" ht="14.25" customHeight="1">
      <c r="A485" s="52">
        <v>1</v>
      </c>
      <c r="B485" s="52"/>
      <c r="C485" s="52"/>
      <c r="D485" s="52"/>
      <c r="E485" s="52"/>
      <c r="F485" s="53">
        <v>2</v>
      </c>
      <c r="G485" s="54"/>
      <c r="H485" s="54"/>
      <c r="I485" s="54"/>
    </row>
    <row r="486" spans="1:9" s="51" customFormat="1" ht="14.25" customHeight="1">
      <c r="A486" s="234" t="s">
        <v>413</v>
      </c>
      <c r="B486" s="234"/>
      <c r="C486" s="234"/>
      <c r="D486" s="234"/>
      <c r="E486" s="234"/>
      <c r="F486" s="234"/>
      <c r="G486" s="234"/>
      <c r="H486" s="234"/>
      <c r="I486" s="234"/>
    </row>
    <row r="487" spans="1:9" s="55" customFormat="1" ht="12.75">
      <c r="A487" s="56">
        <v>3</v>
      </c>
      <c r="B487" s="56"/>
      <c r="C487" s="81"/>
      <c r="D487" s="81"/>
      <c r="E487" s="81"/>
      <c r="F487" s="57" t="s">
        <v>155</v>
      </c>
      <c r="G487" s="58">
        <f>G488+G492</f>
        <v>19100</v>
      </c>
      <c r="H487" s="58">
        <v>20000</v>
      </c>
      <c r="I487" s="58">
        <v>20000</v>
      </c>
    </row>
    <row r="488" spans="1:9" ht="12.75">
      <c r="A488" s="59"/>
      <c r="B488" s="60">
        <v>32</v>
      </c>
      <c r="C488" s="60"/>
      <c r="D488" s="60"/>
      <c r="E488" s="60"/>
      <c r="F488" s="57" t="s">
        <v>159</v>
      </c>
      <c r="G488" s="58">
        <f>SUM(G489)</f>
        <v>16000</v>
      </c>
      <c r="H488" s="58"/>
      <c r="I488" s="58"/>
    </row>
    <row r="489" spans="1:9" ht="12.75">
      <c r="A489" s="59"/>
      <c r="B489" s="60"/>
      <c r="C489" s="235"/>
      <c r="D489" s="235"/>
      <c r="E489" s="236">
        <v>329</v>
      </c>
      <c r="F489" s="237" t="s">
        <v>414</v>
      </c>
      <c r="G489" s="58">
        <f>SUM(G490:G491)</f>
        <v>16000</v>
      </c>
      <c r="H489" s="238"/>
      <c r="I489" s="238"/>
    </row>
    <row r="490" spans="1:9" ht="12.75">
      <c r="A490" s="59"/>
      <c r="B490" s="59"/>
      <c r="C490" s="142">
        <v>165</v>
      </c>
      <c r="D490" s="142"/>
      <c r="E490" s="75">
        <v>3299</v>
      </c>
      <c r="F490" s="64" t="s">
        <v>415</v>
      </c>
      <c r="G490" s="65">
        <v>8000</v>
      </c>
      <c r="H490" s="65"/>
      <c r="I490" s="65"/>
    </row>
    <row r="491" spans="1:9" ht="12.75">
      <c r="A491" s="59"/>
      <c r="B491" s="59"/>
      <c r="C491" s="142">
        <v>166</v>
      </c>
      <c r="D491" s="142"/>
      <c r="E491" s="75">
        <v>3299</v>
      </c>
      <c r="F491" s="64" t="s">
        <v>416</v>
      </c>
      <c r="G491" s="65">
        <v>8000</v>
      </c>
      <c r="H491" s="65"/>
      <c r="I491" s="65"/>
    </row>
    <row r="492" spans="1:9" ht="12.75">
      <c r="A492" s="59"/>
      <c r="B492" s="60">
        <v>36</v>
      </c>
      <c r="C492" s="86"/>
      <c r="D492" s="86"/>
      <c r="E492" s="60"/>
      <c r="F492" s="57" t="s">
        <v>230</v>
      </c>
      <c r="G492" s="58">
        <f>SUM(G493)</f>
        <v>3100</v>
      </c>
      <c r="H492" s="58"/>
      <c r="I492" s="58"/>
    </row>
    <row r="493" spans="1:9" ht="12.75">
      <c r="A493" s="59"/>
      <c r="B493" s="60"/>
      <c r="C493" s="86"/>
      <c r="D493" s="86"/>
      <c r="E493" s="60">
        <v>363</v>
      </c>
      <c r="F493" s="88" t="s">
        <v>230</v>
      </c>
      <c r="G493" s="58">
        <f>SUM(G494)</f>
        <v>3100</v>
      </c>
      <c r="H493" s="58"/>
      <c r="I493" s="58"/>
    </row>
    <row r="494" spans="1:9" ht="12.75">
      <c r="A494" s="59"/>
      <c r="B494" s="83"/>
      <c r="C494" s="142">
        <v>167</v>
      </c>
      <c r="D494" s="142"/>
      <c r="E494" s="63">
        <v>3632</v>
      </c>
      <c r="F494" s="64" t="s">
        <v>417</v>
      </c>
      <c r="G494" s="65">
        <v>3100</v>
      </c>
      <c r="H494" s="65"/>
      <c r="I494" s="65"/>
    </row>
    <row r="495" spans="1:9" ht="12.75">
      <c r="A495" s="68"/>
      <c r="B495" s="68"/>
      <c r="C495" s="166"/>
      <c r="D495" s="144"/>
      <c r="E495" s="166"/>
      <c r="F495" s="167"/>
      <c r="G495" s="146"/>
      <c r="H495" s="168"/>
      <c r="I495" s="168"/>
    </row>
    <row r="496" spans="1:9" ht="15">
      <c r="A496" s="128" t="s">
        <v>418</v>
      </c>
      <c r="B496" s="128"/>
      <c r="C496" s="128"/>
      <c r="D496" s="128"/>
      <c r="E496" s="128"/>
      <c r="F496" s="128"/>
      <c r="G496" s="80">
        <f>G502</f>
        <v>260000</v>
      </c>
      <c r="H496" s="80">
        <f>H502</f>
        <v>350000</v>
      </c>
      <c r="I496" s="80">
        <f>I502</f>
        <v>350000</v>
      </c>
    </row>
    <row r="497" spans="1:9" ht="13.5">
      <c r="A497" s="125" t="s">
        <v>324</v>
      </c>
      <c r="B497" s="125"/>
      <c r="C497" s="125"/>
      <c r="D497" s="125"/>
      <c r="E497" s="125"/>
      <c r="F497" s="175"/>
      <c r="G497" s="163"/>
      <c r="H497" s="163"/>
      <c r="I497" s="163"/>
    </row>
    <row r="498" spans="1:9" ht="13.5">
      <c r="A498" s="176" t="s">
        <v>419</v>
      </c>
      <c r="B498" s="176"/>
      <c r="C498" s="176"/>
      <c r="D498" s="176"/>
      <c r="E498" s="176"/>
      <c r="F498" s="176"/>
      <c r="G498" s="176"/>
      <c r="H498" s="176"/>
      <c r="I498" s="176"/>
    </row>
    <row r="499" spans="1:9" ht="12.75">
      <c r="A499" s="47" t="s">
        <v>26</v>
      </c>
      <c r="B499" s="48" t="s">
        <v>27</v>
      </c>
      <c r="C499" s="48" t="s">
        <v>28</v>
      </c>
      <c r="D499" s="48"/>
      <c r="E499" s="48" t="s">
        <v>30</v>
      </c>
      <c r="F499" s="49" t="s">
        <v>31</v>
      </c>
      <c r="G499" s="50" t="s">
        <v>420</v>
      </c>
      <c r="H499" s="50" t="s">
        <v>134</v>
      </c>
      <c r="I499" s="50" t="s">
        <v>33</v>
      </c>
    </row>
    <row r="500" spans="1:9" ht="13.5" customHeight="1">
      <c r="A500" s="52">
        <v>1</v>
      </c>
      <c r="B500" s="52"/>
      <c r="C500" s="52"/>
      <c r="D500" s="52"/>
      <c r="E500" s="52"/>
      <c r="F500" s="53">
        <v>2</v>
      </c>
      <c r="G500" s="54"/>
      <c r="H500" s="54"/>
      <c r="I500" s="54"/>
    </row>
    <row r="501" spans="1:9" ht="14.25" customHeight="1">
      <c r="A501" s="234" t="s">
        <v>421</v>
      </c>
      <c r="B501" s="234"/>
      <c r="C501" s="234"/>
      <c r="D501" s="234"/>
      <c r="E501" s="234"/>
      <c r="F501" s="234"/>
      <c r="G501" s="234"/>
      <c r="H501" s="234"/>
      <c r="I501" s="234"/>
    </row>
    <row r="502" spans="1:9" ht="12.75">
      <c r="A502" s="56">
        <v>3</v>
      </c>
      <c r="B502" s="56"/>
      <c r="C502" s="81"/>
      <c r="D502" s="81"/>
      <c r="E502" s="81"/>
      <c r="F502" s="57" t="s">
        <v>155</v>
      </c>
      <c r="G502" s="58">
        <f>G503+G506</f>
        <v>260000</v>
      </c>
      <c r="H502" s="58">
        <v>350000</v>
      </c>
      <c r="I502" s="58">
        <v>350000</v>
      </c>
    </row>
    <row r="503" spans="1:9" ht="12.75">
      <c r="A503" s="56"/>
      <c r="B503" s="56">
        <v>32</v>
      </c>
      <c r="C503" s="81"/>
      <c r="D503" s="81"/>
      <c r="E503" s="56">
        <v>329</v>
      </c>
      <c r="F503" s="57" t="s">
        <v>159</v>
      </c>
      <c r="G503" s="58">
        <f>SUM(G504)</f>
        <v>20000</v>
      </c>
      <c r="H503" s="58"/>
      <c r="I503" s="58"/>
    </row>
    <row r="504" spans="1:9" ht="12.75">
      <c r="A504" s="56"/>
      <c r="B504" s="56"/>
      <c r="C504" s="150">
        <v>168</v>
      </c>
      <c r="D504" s="150"/>
      <c r="E504" s="239">
        <v>3294</v>
      </c>
      <c r="F504" s="64" t="s">
        <v>422</v>
      </c>
      <c r="G504" s="65">
        <v>20000</v>
      </c>
      <c r="H504" s="69"/>
      <c r="I504" s="69"/>
    </row>
    <row r="505" spans="1:9" ht="12.75">
      <c r="A505" s="223" t="s">
        <v>423</v>
      </c>
      <c r="B505" s="223"/>
      <c r="C505" s="223"/>
      <c r="D505" s="223"/>
      <c r="E505" s="223"/>
      <c r="F505" s="223"/>
      <c r="G505" s="65"/>
      <c r="H505" s="69"/>
      <c r="I505" s="69"/>
    </row>
    <row r="506" spans="1:9" ht="12.75">
      <c r="A506" s="59"/>
      <c r="B506" s="60">
        <v>38</v>
      </c>
      <c r="C506" s="86"/>
      <c r="D506" s="60"/>
      <c r="E506" s="60">
        <v>382</v>
      </c>
      <c r="F506" s="57" t="s">
        <v>424</v>
      </c>
      <c r="G506" s="58">
        <f>SUM(G507:G510)</f>
        <v>240000</v>
      </c>
      <c r="H506" s="58"/>
      <c r="I506" s="58"/>
    </row>
    <row r="507" spans="1:9" ht="12.75">
      <c r="A507" s="59"/>
      <c r="B507" s="60"/>
      <c r="C507" s="142">
        <v>169</v>
      </c>
      <c r="D507" s="142"/>
      <c r="E507" s="75">
        <v>38221</v>
      </c>
      <c r="F507" s="64" t="s">
        <v>425</v>
      </c>
      <c r="G507" s="65">
        <v>80000</v>
      </c>
      <c r="H507" s="65"/>
      <c r="I507" s="65"/>
    </row>
    <row r="508" spans="1:9" ht="12.75">
      <c r="A508" s="59"/>
      <c r="B508" s="60"/>
      <c r="C508" s="142">
        <v>170</v>
      </c>
      <c r="D508" s="142"/>
      <c r="E508" s="75">
        <v>38221</v>
      </c>
      <c r="F508" s="64" t="s">
        <v>426</v>
      </c>
      <c r="G508" s="65">
        <v>50000</v>
      </c>
      <c r="H508" s="65"/>
      <c r="I508" s="65"/>
    </row>
    <row r="509" spans="1:9" ht="12.75">
      <c r="A509" s="59"/>
      <c r="B509" s="60"/>
      <c r="C509" s="142">
        <v>171</v>
      </c>
      <c r="D509" s="142"/>
      <c r="E509" s="75">
        <v>38221</v>
      </c>
      <c r="F509" s="64" t="s">
        <v>427</v>
      </c>
      <c r="G509" s="65">
        <v>50000</v>
      </c>
      <c r="H509" s="65"/>
      <c r="I509" s="65"/>
    </row>
    <row r="510" spans="1:9" ht="24.75">
      <c r="A510" s="59"/>
      <c r="B510" s="59"/>
      <c r="C510" s="142">
        <v>172</v>
      </c>
      <c r="D510" s="142"/>
      <c r="E510" s="75">
        <v>38222</v>
      </c>
      <c r="F510" s="64" t="s">
        <v>428</v>
      </c>
      <c r="G510" s="65">
        <v>60000</v>
      </c>
      <c r="H510" s="65"/>
      <c r="I510" s="65"/>
    </row>
    <row r="511" spans="1:9" ht="12.75">
      <c r="A511" s="68"/>
      <c r="B511" s="68"/>
      <c r="C511" s="166"/>
      <c r="D511" s="144"/>
      <c r="E511" s="166"/>
      <c r="F511" s="167"/>
      <c r="G511" s="146"/>
      <c r="H511" s="168"/>
      <c r="I511" s="168"/>
    </row>
    <row r="512" spans="1:9" ht="13.5">
      <c r="A512" s="232" t="s">
        <v>429</v>
      </c>
      <c r="B512" s="232"/>
      <c r="C512" s="232"/>
      <c r="D512" s="232"/>
      <c r="E512" s="232"/>
      <c r="F512" s="232"/>
      <c r="G512" s="233">
        <f>G518+G536</f>
        <v>1461312</v>
      </c>
      <c r="H512" s="233">
        <f>H518+H536</f>
        <v>1480000</v>
      </c>
      <c r="I512" s="233">
        <f>I518+I536</f>
        <v>1480000</v>
      </c>
    </row>
    <row r="513" spans="1:9" ht="13.5">
      <c r="A513" s="125" t="s">
        <v>430</v>
      </c>
      <c r="B513" s="125"/>
      <c r="C513" s="125"/>
      <c r="D513" s="125"/>
      <c r="E513" s="125"/>
      <c r="F513" s="175"/>
      <c r="G513" s="207"/>
      <c r="H513" s="207"/>
      <c r="I513" s="207"/>
    </row>
    <row r="514" spans="1:9" ht="15.75" customHeight="1">
      <c r="A514" s="176" t="s">
        <v>431</v>
      </c>
      <c r="B514" s="176"/>
      <c r="C514" s="176"/>
      <c r="D514" s="176"/>
      <c r="E514" s="176"/>
      <c r="F514" s="176"/>
      <c r="G514" s="176"/>
      <c r="H514" s="176"/>
      <c r="I514" s="176"/>
    </row>
    <row r="515" spans="1:9" ht="12.75">
      <c r="A515" s="47" t="s">
        <v>26</v>
      </c>
      <c r="B515" s="48" t="s">
        <v>27</v>
      </c>
      <c r="C515" s="48" t="s">
        <v>28</v>
      </c>
      <c r="D515" s="48"/>
      <c r="E515" s="48" t="s">
        <v>30</v>
      </c>
      <c r="F515" s="49" t="s">
        <v>31</v>
      </c>
      <c r="G515" s="50" t="s">
        <v>32</v>
      </c>
      <c r="H515" s="50" t="s">
        <v>33</v>
      </c>
      <c r="I515" s="50" t="s">
        <v>34</v>
      </c>
    </row>
    <row r="516" spans="1:9" s="51" customFormat="1" ht="14.25" customHeight="1">
      <c r="A516" s="52">
        <v>1</v>
      </c>
      <c r="B516" s="52"/>
      <c r="C516" s="52"/>
      <c r="D516" s="52"/>
      <c r="E516" s="52"/>
      <c r="F516" s="53">
        <v>2</v>
      </c>
      <c r="G516" s="54"/>
      <c r="H516" s="54"/>
      <c r="I516" s="54"/>
    </row>
    <row r="517" spans="1:9" s="51" customFormat="1" ht="14.25" customHeight="1">
      <c r="A517" s="234" t="s">
        <v>432</v>
      </c>
      <c r="B517" s="234"/>
      <c r="C517" s="234"/>
      <c r="D517" s="234"/>
      <c r="E517" s="234"/>
      <c r="F517" s="234"/>
      <c r="G517" s="234"/>
      <c r="H517" s="234"/>
      <c r="I517" s="234"/>
    </row>
    <row r="518" spans="1:9" s="55" customFormat="1" ht="12.75">
      <c r="A518" s="56">
        <v>3</v>
      </c>
      <c r="B518" s="56"/>
      <c r="C518" s="81"/>
      <c r="D518" s="81"/>
      <c r="E518" s="81"/>
      <c r="F518" s="57" t="s">
        <v>155</v>
      </c>
      <c r="G518" s="58">
        <f>G519+G521+G527+G530</f>
        <v>290612</v>
      </c>
      <c r="H518" s="58">
        <v>280000</v>
      </c>
      <c r="I518" s="58">
        <v>280000</v>
      </c>
    </row>
    <row r="519" spans="1:9" s="55" customFormat="1" ht="12.75">
      <c r="A519" s="56" t="s">
        <v>156</v>
      </c>
      <c r="B519" s="56">
        <v>32</v>
      </c>
      <c r="C519" s="81"/>
      <c r="D519" s="81"/>
      <c r="E519" s="56">
        <v>329</v>
      </c>
      <c r="F519" s="57" t="s">
        <v>159</v>
      </c>
      <c r="G519" s="58">
        <f>SUM(G520)</f>
        <v>6500</v>
      </c>
      <c r="H519" s="58"/>
      <c r="I519" s="58"/>
    </row>
    <row r="520" spans="1:9" s="55" customFormat="1" ht="12.75">
      <c r="A520" s="56" t="s">
        <v>156</v>
      </c>
      <c r="B520" s="240"/>
      <c r="C520" s="150">
        <v>173</v>
      </c>
      <c r="D520" s="150"/>
      <c r="E520" s="239">
        <v>3299</v>
      </c>
      <c r="F520" s="64" t="s">
        <v>433</v>
      </c>
      <c r="G520" s="65">
        <v>6500</v>
      </c>
      <c r="H520" s="69"/>
      <c r="I520" s="69"/>
    </row>
    <row r="521" spans="1:9" ht="12.75">
      <c r="A521" s="56" t="s">
        <v>156</v>
      </c>
      <c r="B521" s="60">
        <v>37</v>
      </c>
      <c r="C521" s="86"/>
      <c r="D521" s="86"/>
      <c r="E521" s="60">
        <v>372</v>
      </c>
      <c r="F521" s="57" t="s">
        <v>434</v>
      </c>
      <c r="G521" s="58">
        <f>SUM(G522:G526)</f>
        <v>212000</v>
      </c>
      <c r="H521" s="58"/>
      <c r="I521" s="58"/>
    </row>
    <row r="522" spans="1:9" ht="12.75">
      <c r="A522" s="56" t="s">
        <v>156</v>
      </c>
      <c r="B522" s="59"/>
      <c r="C522" s="142">
        <v>174</v>
      </c>
      <c r="D522" s="142"/>
      <c r="E522" s="75">
        <v>3721</v>
      </c>
      <c r="F522" s="64" t="s">
        <v>435</v>
      </c>
      <c r="G522" s="65">
        <v>25000</v>
      </c>
      <c r="H522" s="65"/>
      <c r="I522" s="65"/>
    </row>
    <row r="523" spans="1:9" ht="12.75">
      <c r="A523" s="56" t="s">
        <v>156</v>
      </c>
      <c r="B523" s="59"/>
      <c r="C523" s="142">
        <v>175</v>
      </c>
      <c r="D523" s="142"/>
      <c r="E523" s="75">
        <v>3721</v>
      </c>
      <c r="F523" s="64" t="s">
        <v>436</v>
      </c>
      <c r="G523" s="65">
        <v>80000</v>
      </c>
      <c r="H523" s="65"/>
      <c r="I523" s="65"/>
    </row>
    <row r="524" spans="1:9" ht="12.75">
      <c r="A524" s="56" t="s">
        <v>156</v>
      </c>
      <c r="B524" s="59"/>
      <c r="C524" s="142">
        <v>176</v>
      </c>
      <c r="D524" s="142"/>
      <c r="E524" s="75">
        <v>3721</v>
      </c>
      <c r="F524" s="64" t="s">
        <v>437</v>
      </c>
      <c r="G524" s="65">
        <v>65000</v>
      </c>
      <c r="H524" s="65"/>
      <c r="I524" s="65"/>
    </row>
    <row r="525" spans="1:9" ht="12.75">
      <c r="A525" s="60" t="s">
        <v>217</v>
      </c>
      <c r="B525" s="59"/>
      <c r="C525" s="142">
        <v>177</v>
      </c>
      <c r="D525" s="142"/>
      <c r="E525" s="75">
        <v>3721</v>
      </c>
      <c r="F525" s="64" t="s">
        <v>438</v>
      </c>
      <c r="G525" s="65">
        <v>17000</v>
      </c>
      <c r="H525" s="65"/>
      <c r="I525" s="65"/>
    </row>
    <row r="526" spans="1:9" ht="24.75">
      <c r="A526" s="56" t="s">
        <v>156</v>
      </c>
      <c r="B526" s="59"/>
      <c r="C526" s="142">
        <v>178</v>
      </c>
      <c r="D526" s="142"/>
      <c r="E526" s="75">
        <v>3722</v>
      </c>
      <c r="F526" s="64" t="s">
        <v>439</v>
      </c>
      <c r="G526" s="65">
        <v>25000</v>
      </c>
      <c r="H526" s="65"/>
      <c r="I526" s="65"/>
    </row>
    <row r="527" spans="1:9" ht="12.75">
      <c r="A527" s="56" t="s">
        <v>156</v>
      </c>
      <c r="B527" s="60">
        <v>38</v>
      </c>
      <c r="C527" s="86"/>
      <c r="D527" s="60"/>
      <c r="E527" s="60">
        <v>381</v>
      </c>
      <c r="F527" s="57" t="s">
        <v>117</v>
      </c>
      <c r="G527" s="58">
        <f>SUM(G528)</f>
        <v>32112</v>
      </c>
      <c r="H527" s="58"/>
      <c r="I527" s="58"/>
    </row>
    <row r="528" spans="1:9" ht="12.75">
      <c r="A528" s="56" t="s">
        <v>156</v>
      </c>
      <c r="B528" s="59"/>
      <c r="C528" s="142">
        <v>179</v>
      </c>
      <c r="D528" s="142"/>
      <c r="E528" s="75">
        <v>3811</v>
      </c>
      <c r="F528" s="64" t="s">
        <v>440</v>
      </c>
      <c r="G528" s="65">
        <v>32112</v>
      </c>
      <c r="H528" s="65"/>
      <c r="I528" s="65"/>
    </row>
    <row r="529" spans="1:9" ht="12.75">
      <c r="A529" s="223" t="s">
        <v>441</v>
      </c>
      <c r="B529" s="223"/>
      <c r="C529" s="223"/>
      <c r="D529" s="223"/>
      <c r="E529" s="223"/>
      <c r="F529" s="223"/>
      <c r="G529" s="65"/>
      <c r="H529" s="65"/>
      <c r="I529" s="65"/>
    </row>
    <row r="530" spans="1:9" ht="12.75">
      <c r="A530" s="56"/>
      <c r="B530" s="60"/>
      <c r="C530" s="86"/>
      <c r="D530" s="86"/>
      <c r="E530" s="60">
        <v>382</v>
      </c>
      <c r="F530" s="57" t="s">
        <v>118</v>
      </c>
      <c r="G530" s="58">
        <f>SUM(G531)</f>
        <v>40000</v>
      </c>
      <c r="H530" s="62"/>
      <c r="I530" s="62"/>
    </row>
    <row r="531" spans="1:9" ht="12.75">
      <c r="A531" s="56"/>
      <c r="B531" s="59"/>
      <c r="C531" s="142">
        <v>180</v>
      </c>
      <c r="D531" s="142"/>
      <c r="E531" s="75">
        <v>3821</v>
      </c>
      <c r="F531" s="241" t="s">
        <v>442</v>
      </c>
      <c r="G531" s="65">
        <v>40000</v>
      </c>
      <c r="H531" s="65"/>
      <c r="I531" s="65"/>
    </row>
    <row r="532" spans="1:9" ht="12.75">
      <c r="A532" s="56"/>
      <c r="B532" s="59"/>
      <c r="C532" s="166"/>
      <c r="D532" s="144"/>
      <c r="E532" s="166"/>
      <c r="F532" s="167"/>
      <c r="G532" s="146"/>
      <c r="H532" s="168"/>
      <c r="I532" s="168"/>
    </row>
    <row r="533" spans="1:9" ht="14.25" customHeight="1">
      <c r="A533" s="234" t="s">
        <v>443</v>
      </c>
      <c r="B533" s="234"/>
      <c r="C533" s="234"/>
      <c r="D533" s="234"/>
      <c r="E533" s="234"/>
      <c r="F533" s="234"/>
      <c r="G533" s="234"/>
      <c r="H533" s="234"/>
      <c r="I533" s="234"/>
    </row>
    <row r="534" spans="1:9" ht="14.25" customHeight="1">
      <c r="A534" s="134" t="s">
        <v>430</v>
      </c>
      <c r="B534" s="125"/>
      <c r="C534" s="134"/>
      <c r="D534" s="134"/>
      <c r="E534" s="134"/>
      <c r="F534" s="184"/>
      <c r="H534" s="3"/>
      <c r="I534" s="3"/>
    </row>
    <row r="535" spans="1:9" ht="14.25" customHeight="1">
      <c r="A535" s="242" t="s">
        <v>444</v>
      </c>
      <c r="B535" s="242"/>
      <c r="C535" s="242"/>
      <c r="D535" s="242"/>
      <c r="E535" s="242"/>
      <c r="F535" s="242"/>
      <c r="G535" s="243"/>
      <c r="H535" s="243"/>
      <c r="I535" s="243"/>
    </row>
    <row r="536" spans="1:9" ht="12.75">
      <c r="A536" s="56">
        <v>3</v>
      </c>
      <c r="B536" s="56"/>
      <c r="C536" s="81"/>
      <c r="D536" s="81"/>
      <c r="E536" s="81"/>
      <c r="F536" s="57" t="s">
        <v>89</v>
      </c>
      <c r="G536" s="58">
        <f>G537+G544+G546+G548</f>
        <v>1170700</v>
      </c>
      <c r="H536" s="58">
        <v>1200000</v>
      </c>
      <c r="I536" s="58">
        <v>1200000</v>
      </c>
    </row>
    <row r="537" spans="1:9" ht="12.75">
      <c r="A537" s="56"/>
      <c r="B537" s="56">
        <v>31</v>
      </c>
      <c r="C537" s="81"/>
      <c r="D537" s="81"/>
      <c r="E537" s="56">
        <v>31</v>
      </c>
      <c r="F537" s="57" t="s">
        <v>90</v>
      </c>
      <c r="G537" s="58">
        <f>G538+G540+G542</f>
        <v>883000</v>
      </c>
      <c r="H537" s="58"/>
      <c r="I537" s="58"/>
    </row>
    <row r="538" spans="1:9" ht="18" customHeight="1">
      <c r="A538" s="59" t="s">
        <v>445</v>
      </c>
      <c r="B538" s="60"/>
      <c r="C538" s="74"/>
      <c r="D538" s="74"/>
      <c r="E538" s="60">
        <v>311</v>
      </c>
      <c r="F538" s="57" t="s">
        <v>446</v>
      </c>
      <c r="G538" s="58">
        <f>SUM(G539)</f>
        <v>760000</v>
      </c>
      <c r="H538" s="58"/>
      <c r="I538" s="58"/>
    </row>
    <row r="539" spans="1:9" ht="12.75">
      <c r="A539" s="59" t="s">
        <v>445</v>
      </c>
      <c r="B539" s="59"/>
      <c r="C539" s="142">
        <v>181</v>
      </c>
      <c r="D539" s="83">
        <v>311</v>
      </c>
      <c r="E539" s="75">
        <v>3111</v>
      </c>
      <c r="F539" s="64" t="s">
        <v>447</v>
      </c>
      <c r="G539" s="65">
        <v>760000</v>
      </c>
      <c r="H539" s="65"/>
      <c r="I539" s="65"/>
    </row>
    <row r="540" spans="1:9" ht="12.75">
      <c r="A540" s="59"/>
      <c r="B540" s="59"/>
      <c r="C540" s="86"/>
      <c r="D540" s="86"/>
      <c r="E540" s="60">
        <v>312</v>
      </c>
      <c r="F540" s="57" t="s">
        <v>448</v>
      </c>
      <c r="G540" s="58">
        <f>SUM(G541)</f>
        <v>0</v>
      </c>
      <c r="H540" s="62"/>
      <c r="I540" s="62"/>
    </row>
    <row r="541" spans="1:9" ht="12.75">
      <c r="A541" s="59" t="s">
        <v>445</v>
      </c>
      <c r="B541" s="59"/>
      <c r="C541" s="142">
        <v>182</v>
      </c>
      <c r="D541" s="83">
        <v>312</v>
      </c>
      <c r="E541" s="75">
        <v>3121</v>
      </c>
      <c r="F541" s="64" t="s">
        <v>179</v>
      </c>
      <c r="G541" s="65">
        <v>0</v>
      </c>
      <c r="H541" s="65"/>
      <c r="I541" s="65"/>
    </row>
    <row r="542" spans="1:9" ht="12.75">
      <c r="A542" s="59" t="s">
        <v>445</v>
      </c>
      <c r="B542" s="59"/>
      <c r="C542" s="74"/>
      <c r="D542" s="86"/>
      <c r="E542" s="60">
        <v>313</v>
      </c>
      <c r="F542" s="57" t="s">
        <v>180</v>
      </c>
      <c r="G542" s="58">
        <f>SUM(G543:G543)</f>
        <v>123000</v>
      </c>
      <c r="H542" s="62"/>
      <c r="I542" s="62"/>
    </row>
    <row r="543" spans="1:9" ht="12.75">
      <c r="A543" s="59" t="s">
        <v>445</v>
      </c>
      <c r="B543" s="59"/>
      <c r="C543" s="142">
        <v>183</v>
      </c>
      <c r="D543" s="142"/>
      <c r="E543" s="75">
        <v>3132</v>
      </c>
      <c r="F543" s="64" t="s">
        <v>449</v>
      </c>
      <c r="G543" s="65">
        <v>123000</v>
      </c>
      <c r="H543" s="65"/>
      <c r="I543" s="65"/>
    </row>
    <row r="544" spans="1:9" ht="12.75">
      <c r="A544" s="59" t="s">
        <v>445</v>
      </c>
      <c r="B544" s="60">
        <v>32</v>
      </c>
      <c r="C544" s="86"/>
      <c r="D544" s="86"/>
      <c r="E544" s="60">
        <v>321</v>
      </c>
      <c r="F544" s="57" t="s">
        <v>100</v>
      </c>
      <c r="G544" s="58">
        <f>SUM(G545)</f>
        <v>1500</v>
      </c>
      <c r="H544" s="58"/>
      <c r="I544" s="58"/>
    </row>
    <row r="545" spans="1:9" ht="12.75">
      <c r="A545" s="59" t="s">
        <v>445</v>
      </c>
      <c r="B545" s="60"/>
      <c r="C545" s="142">
        <v>184</v>
      </c>
      <c r="D545" s="142"/>
      <c r="E545" s="75">
        <v>3214</v>
      </c>
      <c r="F545" s="64" t="s">
        <v>450</v>
      </c>
      <c r="G545" s="65">
        <v>1500</v>
      </c>
      <c r="H545" s="65"/>
      <c r="I545" s="65"/>
    </row>
    <row r="546" spans="1:9" ht="12.75">
      <c r="A546" s="59"/>
      <c r="B546" s="60">
        <v>32</v>
      </c>
      <c r="C546" s="86"/>
      <c r="D546" s="86"/>
      <c r="E546" s="60">
        <v>322</v>
      </c>
      <c r="F546" s="57" t="s">
        <v>102</v>
      </c>
      <c r="G546" s="58">
        <f>SUM(G547)</f>
        <v>46100</v>
      </c>
      <c r="H546" s="62"/>
      <c r="I546" s="62"/>
    </row>
    <row r="547" spans="1:9" ht="12.75">
      <c r="A547" s="59" t="s">
        <v>445</v>
      </c>
      <c r="B547" s="59"/>
      <c r="C547" s="142">
        <v>185</v>
      </c>
      <c r="D547" s="142"/>
      <c r="E547" s="75">
        <v>3222</v>
      </c>
      <c r="F547" s="64" t="s">
        <v>451</v>
      </c>
      <c r="G547" s="65">
        <v>46100</v>
      </c>
      <c r="H547" s="65"/>
      <c r="I547" s="65"/>
    </row>
    <row r="548" spans="1:9" ht="12.75">
      <c r="A548" s="59" t="s">
        <v>445</v>
      </c>
      <c r="B548" s="86">
        <v>32</v>
      </c>
      <c r="C548" s="244"/>
      <c r="D548" s="244"/>
      <c r="E548" s="236">
        <v>323</v>
      </c>
      <c r="F548" s="245" t="s">
        <v>104</v>
      </c>
      <c r="G548" s="58">
        <f>SUM(G549:G550)</f>
        <v>240100</v>
      </c>
      <c r="H548" s="246"/>
      <c r="I548" s="246"/>
    </row>
    <row r="549" spans="1:9" ht="12.75">
      <c r="A549" s="59" t="s">
        <v>445</v>
      </c>
      <c r="B549" s="59"/>
      <c r="C549" s="142">
        <v>186</v>
      </c>
      <c r="D549" s="142"/>
      <c r="E549" s="75">
        <v>3233</v>
      </c>
      <c r="F549" s="64" t="s">
        <v>452</v>
      </c>
      <c r="G549" s="65">
        <v>20000</v>
      </c>
      <c r="H549" s="65"/>
      <c r="I549" s="65"/>
    </row>
    <row r="550" spans="1:9" ht="12.75">
      <c r="A550" s="59" t="s">
        <v>445</v>
      </c>
      <c r="B550" s="59"/>
      <c r="C550" s="142">
        <v>187</v>
      </c>
      <c r="D550" s="142"/>
      <c r="E550" s="75">
        <v>3237</v>
      </c>
      <c r="F550" s="64" t="s">
        <v>453</v>
      </c>
      <c r="G550" s="65">
        <v>220100</v>
      </c>
      <c r="H550" s="65"/>
      <c r="I550" s="65"/>
    </row>
    <row r="551" spans="1:9" s="149" customFormat="1" ht="12.75">
      <c r="A551" s="68"/>
      <c r="B551" s="68"/>
      <c r="C551" s="166"/>
      <c r="D551" s="144"/>
      <c r="E551" s="166"/>
      <c r="F551" s="167"/>
      <c r="G551" s="146"/>
      <c r="H551" s="168"/>
      <c r="I551" s="168"/>
    </row>
    <row r="552" spans="1:9" ht="13.5">
      <c r="A552" s="126"/>
      <c r="B552" s="247"/>
      <c r="C552" s="247"/>
      <c r="D552" s="247"/>
      <c r="E552" s="247"/>
      <c r="F552" s="191"/>
      <c r="G552" s="124"/>
      <c r="H552" s="124"/>
      <c r="I552" s="124"/>
    </row>
    <row r="553" spans="1:9" ht="13.5">
      <c r="A553" s="174" t="s">
        <v>454</v>
      </c>
      <c r="B553" s="174"/>
      <c r="C553" s="174"/>
      <c r="D553" s="174"/>
      <c r="E553" s="174"/>
      <c r="F553" s="174"/>
      <c r="G553" s="233">
        <f>G560+G571+G577+G584</f>
        <v>578000</v>
      </c>
      <c r="H553" s="233">
        <f>H560+H571+H577+H584</f>
        <v>650000</v>
      </c>
      <c r="I553" s="233">
        <f>I560+I571+I577+I584</f>
        <v>650000</v>
      </c>
    </row>
    <row r="554" spans="1:9" ht="15.75" customHeight="1">
      <c r="A554" s="155" t="s">
        <v>455</v>
      </c>
      <c r="B554" s="155"/>
      <c r="C554" s="155"/>
      <c r="D554" s="155"/>
      <c r="E554" s="155"/>
      <c r="F554" s="248"/>
      <c r="G554" s="157"/>
      <c r="H554" s="157"/>
      <c r="I554" s="157"/>
    </row>
    <row r="555" spans="1:9" ht="15.75" customHeight="1">
      <c r="A555" s="249" t="s">
        <v>456</v>
      </c>
      <c r="B555" s="249"/>
      <c r="C555" s="249"/>
      <c r="D555" s="249"/>
      <c r="E555" s="249"/>
      <c r="F555" s="249"/>
      <c r="G555" s="249"/>
      <c r="H555" s="249"/>
      <c r="I555" s="249"/>
    </row>
    <row r="556" spans="1:9" ht="12.75">
      <c r="A556" s="47" t="s">
        <v>26</v>
      </c>
      <c r="B556" s="48" t="s">
        <v>27</v>
      </c>
      <c r="C556" s="48" t="s">
        <v>28</v>
      </c>
      <c r="D556" s="48"/>
      <c r="E556" s="48" t="s">
        <v>30</v>
      </c>
      <c r="F556" s="49" t="s">
        <v>31</v>
      </c>
      <c r="G556" s="50" t="s">
        <v>32</v>
      </c>
      <c r="H556" s="50" t="s">
        <v>33</v>
      </c>
      <c r="I556" s="50" t="s">
        <v>34</v>
      </c>
    </row>
    <row r="557" spans="1:9" s="51" customFormat="1" ht="13.5" customHeight="1">
      <c r="A557" s="52">
        <v>1</v>
      </c>
      <c r="B557" s="52"/>
      <c r="C557" s="52"/>
      <c r="D557" s="52"/>
      <c r="E557" s="52"/>
      <c r="F557" s="53">
        <v>2</v>
      </c>
      <c r="G557" s="54"/>
      <c r="H557" s="54"/>
      <c r="I557" s="54"/>
    </row>
    <row r="558" spans="1:9" s="51" customFormat="1" ht="13.5" customHeight="1">
      <c r="A558" s="234" t="s">
        <v>457</v>
      </c>
      <c r="B558" s="234"/>
      <c r="C558" s="234"/>
      <c r="D558" s="234"/>
      <c r="E558" s="234"/>
      <c r="F558" s="234"/>
      <c r="G558" s="234"/>
      <c r="H558" s="234"/>
      <c r="I558" s="234"/>
    </row>
    <row r="559" spans="1:9" s="55" customFormat="1" ht="12.75">
      <c r="A559" s="56">
        <v>3</v>
      </c>
      <c r="B559" s="56"/>
      <c r="C559" s="56"/>
      <c r="D559" s="56"/>
      <c r="E559" s="56"/>
      <c r="F559" s="218" t="s">
        <v>155</v>
      </c>
      <c r="G559" s="58"/>
      <c r="H559" s="58"/>
      <c r="I559" s="58"/>
    </row>
    <row r="560" spans="1:9" ht="12.75">
      <c r="A560" s="59" t="s">
        <v>156</v>
      </c>
      <c r="B560" s="60">
        <v>38</v>
      </c>
      <c r="C560" s="60"/>
      <c r="D560" s="60"/>
      <c r="E560" s="60">
        <v>381</v>
      </c>
      <c r="F560" s="104" t="s">
        <v>178</v>
      </c>
      <c r="G560" s="58">
        <v>355000</v>
      </c>
      <c r="H560" s="58">
        <v>400000</v>
      </c>
      <c r="I560" s="58">
        <v>400000</v>
      </c>
    </row>
    <row r="561" spans="1:9" ht="12.75">
      <c r="A561" s="59" t="s">
        <v>156</v>
      </c>
      <c r="B561" s="59"/>
      <c r="C561" s="142">
        <v>188</v>
      </c>
      <c r="D561" s="142"/>
      <c r="E561" s="75">
        <v>3815</v>
      </c>
      <c r="F561" s="241" t="s">
        <v>458</v>
      </c>
      <c r="G561" s="65"/>
      <c r="H561" s="65"/>
      <c r="I561" s="65"/>
    </row>
    <row r="562" spans="1:9" ht="12.75">
      <c r="A562" s="59" t="s">
        <v>156</v>
      </c>
      <c r="B562" s="59"/>
      <c r="C562" s="142">
        <v>189</v>
      </c>
      <c r="D562" s="142"/>
      <c r="E562" s="75">
        <v>3815</v>
      </c>
      <c r="F562" s="241" t="s">
        <v>459</v>
      </c>
      <c r="G562" s="65"/>
      <c r="H562" s="65"/>
      <c r="I562" s="65"/>
    </row>
    <row r="563" spans="1:9" ht="12.75">
      <c r="A563" s="59" t="s">
        <v>156</v>
      </c>
      <c r="B563" s="59"/>
      <c r="C563" s="142">
        <v>190</v>
      </c>
      <c r="D563" s="142"/>
      <c r="E563" s="75">
        <v>3815</v>
      </c>
      <c r="F563" s="241" t="s">
        <v>460</v>
      </c>
      <c r="G563" s="65"/>
      <c r="H563" s="65"/>
      <c r="I563" s="65"/>
    </row>
    <row r="564" spans="1:9" ht="12.75">
      <c r="A564" s="59" t="s">
        <v>156</v>
      </c>
      <c r="B564" s="59"/>
      <c r="C564" s="142">
        <v>191</v>
      </c>
      <c r="D564" s="142"/>
      <c r="E564" s="75">
        <v>3815</v>
      </c>
      <c r="F564" s="241" t="s">
        <v>461</v>
      </c>
      <c r="G564" s="65"/>
      <c r="H564" s="65"/>
      <c r="I564" s="65"/>
    </row>
    <row r="565" spans="1:9" ht="12.75">
      <c r="A565" s="59"/>
      <c r="B565" s="59"/>
      <c r="C565" s="142">
        <v>192</v>
      </c>
      <c r="D565" s="142"/>
      <c r="E565" s="75">
        <v>3815</v>
      </c>
      <c r="F565" s="241" t="s">
        <v>462</v>
      </c>
      <c r="G565" s="65"/>
      <c r="H565" s="65"/>
      <c r="I565" s="65"/>
    </row>
    <row r="566" spans="1:9" ht="12.75">
      <c r="A566" s="59" t="s">
        <v>156</v>
      </c>
      <c r="B566" s="59"/>
      <c r="C566" s="142">
        <v>193</v>
      </c>
      <c r="D566" s="142"/>
      <c r="E566" s="75">
        <v>3815</v>
      </c>
      <c r="F566" s="241" t="s">
        <v>463</v>
      </c>
      <c r="G566" s="65"/>
      <c r="H566" s="65"/>
      <c r="I566" s="65"/>
    </row>
    <row r="567" spans="1:9" ht="12.75">
      <c r="A567" s="59"/>
      <c r="B567" s="59"/>
      <c r="C567" s="142">
        <v>194</v>
      </c>
      <c r="D567" s="142"/>
      <c r="E567" s="75">
        <v>3815</v>
      </c>
      <c r="F567" s="241" t="s">
        <v>464</v>
      </c>
      <c r="G567" s="65">
        <v>5000</v>
      </c>
      <c r="H567" s="65"/>
      <c r="I567" s="65"/>
    </row>
    <row r="568" spans="1:9" ht="12.75">
      <c r="A568" s="59" t="s">
        <v>156</v>
      </c>
      <c r="B568" s="59"/>
      <c r="C568" s="142">
        <v>195</v>
      </c>
      <c r="D568" s="142"/>
      <c r="E568" s="75">
        <v>3815</v>
      </c>
      <c r="F568" s="241" t="s">
        <v>465</v>
      </c>
      <c r="G568" s="65"/>
      <c r="H568" s="65"/>
      <c r="I568" s="65"/>
    </row>
    <row r="569" spans="1:9" ht="14.25" customHeight="1">
      <c r="A569" s="234" t="s">
        <v>466</v>
      </c>
      <c r="B569" s="234"/>
      <c r="C569" s="234"/>
      <c r="D569" s="234"/>
      <c r="E569" s="234"/>
      <c r="F569" s="234"/>
      <c r="G569" s="234"/>
      <c r="H569" s="234"/>
      <c r="I569" s="234"/>
    </row>
    <row r="570" spans="1:9" ht="12.75">
      <c r="A570" s="56">
        <v>3</v>
      </c>
      <c r="B570" s="56"/>
      <c r="C570" s="56"/>
      <c r="D570" s="56"/>
      <c r="E570" s="56"/>
      <c r="F570" s="218" t="s">
        <v>155</v>
      </c>
      <c r="G570" s="58"/>
      <c r="H570" s="58"/>
      <c r="I570" s="58"/>
    </row>
    <row r="571" spans="1:9" ht="12.75">
      <c r="A571" s="59"/>
      <c r="B571" s="60">
        <v>38</v>
      </c>
      <c r="C571" s="60"/>
      <c r="D571" s="60"/>
      <c r="E571" s="60">
        <v>381</v>
      </c>
      <c r="F571" s="104" t="s">
        <v>178</v>
      </c>
      <c r="G571" s="58">
        <v>125000</v>
      </c>
      <c r="H571" s="58">
        <v>150000</v>
      </c>
      <c r="I571" s="58">
        <v>150000</v>
      </c>
    </row>
    <row r="572" spans="1:9" ht="12.75">
      <c r="A572" s="59" t="s">
        <v>156</v>
      </c>
      <c r="B572" s="59"/>
      <c r="C572" s="142">
        <v>196</v>
      </c>
      <c r="D572" s="142"/>
      <c r="E572" s="75">
        <v>3815</v>
      </c>
      <c r="F572" s="241" t="s">
        <v>467</v>
      </c>
      <c r="G572" s="65"/>
      <c r="H572" s="65"/>
      <c r="I572" s="65"/>
    </row>
    <row r="573" spans="1:9" ht="12.75">
      <c r="A573" s="59"/>
      <c r="B573" s="59"/>
      <c r="C573" s="142">
        <v>197</v>
      </c>
      <c r="D573" s="142"/>
      <c r="E573" s="75">
        <v>3815</v>
      </c>
      <c r="F573" s="241" t="s">
        <v>468</v>
      </c>
      <c r="G573" s="65"/>
      <c r="H573" s="65"/>
      <c r="I573" s="65"/>
    </row>
    <row r="574" spans="1:9" ht="12.75">
      <c r="A574" s="59"/>
      <c r="B574" s="59"/>
      <c r="C574" s="142">
        <v>198</v>
      </c>
      <c r="D574" s="142"/>
      <c r="E574" s="75">
        <v>3815</v>
      </c>
      <c r="F574" s="241" t="s">
        <v>469</v>
      </c>
      <c r="G574" s="65">
        <v>5000</v>
      </c>
      <c r="H574" s="65"/>
      <c r="I574" s="65"/>
    </row>
    <row r="575" spans="1:9" ht="12.75">
      <c r="A575" s="59" t="s">
        <v>156</v>
      </c>
      <c r="B575" s="59"/>
      <c r="C575" s="142">
        <v>199</v>
      </c>
      <c r="D575" s="142"/>
      <c r="E575" s="75">
        <v>3815</v>
      </c>
      <c r="F575" s="241" t="s">
        <v>470</v>
      </c>
      <c r="G575" s="65"/>
      <c r="H575" s="65"/>
      <c r="I575" s="65"/>
    </row>
    <row r="576" spans="1:9" ht="14.25" customHeight="1">
      <c r="A576" s="234" t="s">
        <v>471</v>
      </c>
      <c r="B576" s="234"/>
      <c r="C576" s="234"/>
      <c r="D576" s="234"/>
      <c r="E576" s="234"/>
      <c r="F576" s="234"/>
      <c r="G576" s="234"/>
      <c r="H576" s="234"/>
      <c r="I576" s="234"/>
    </row>
    <row r="577" spans="1:9" ht="12.75">
      <c r="A577" s="56">
        <v>3</v>
      </c>
      <c r="B577" s="56"/>
      <c r="C577" s="56"/>
      <c r="D577" s="250"/>
      <c r="E577" s="56"/>
      <c r="F577" s="218" t="s">
        <v>155</v>
      </c>
      <c r="G577" s="58">
        <v>75000</v>
      </c>
      <c r="H577" s="58">
        <v>70000</v>
      </c>
      <c r="I577" s="58">
        <v>70000</v>
      </c>
    </row>
    <row r="578" spans="1:9" ht="12.75">
      <c r="A578" s="59" t="s">
        <v>156</v>
      </c>
      <c r="B578" s="60">
        <v>38</v>
      </c>
      <c r="C578" s="60"/>
      <c r="D578" s="86"/>
      <c r="E578" s="60">
        <v>381</v>
      </c>
      <c r="F578" s="104" t="s">
        <v>178</v>
      </c>
      <c r="G578" s="58"/>
      <c r="H578" s="58"/>
      <c r="I578" s="58"/>
    </row>
    <row r="579" spans="1:9" ht="12.75">
      <c r="A579" s="59" t="s">
        <v>156</v>
      </c>
      <c r="B579" s="59"/>
      <c r="C579" s="142">
        <v>200</v>
      </c>
      <c r="D579" s="142"/>
      <c r="E579" s="75">
        <v>381</v>
      </c>
      <c r="F579" s="241" t="s">
        <v>472</v>
      </c>
      <c r="G579" s="65"/>
      <c r="H579" s="65"/>
      <c r="I579" s="65"/>
    </row>
    <row r="580" spans="1:9" ht="12.75">
      <c r="A580" s="59"/>
      <c r="B580" s="59"/>
      <c r="C580" s="142">
        <v>201</v>
      </c>
      <c r="D580" s="142"/>
      <c r="E580" s="75">
        <v>381</v>
      </c>
      <c r="F580" s="241" t="s">
        <v>473</v>
      </c>
      <c r="G580" s="65">
        <v>5000</v>
      </c>
      <c r="H580" s="65"/>
      <c r="I580" s="65"/>
    </row>
    <row r="581" spans="1:9" ht="12.75">
      <c r="A581" s="59"/>
      <c r="B581" s="59"/>
      <c r="C581" s="142">
        <v>202</v>
      </c>
      <c r="D581" s="142"/>
      <c r="E581" s="75">
        <v>381</v>
      </c>
      <c r="F581" s="241" t="s">
        <v>474</v>
      </c>
      <c r="G581" s="65"/>
      <c r="H581" s="65"/>
      <c r="I581" s="65"/>
    </row>
    <row r="582" spans="1:9" ht="12.75">
      <c r="A582" s="59" t="s">
        <v>156</v>
      </c>
      <c r="B582" s="59"/>
      <c r="C582" s="142">
        <v>203</v>
      </c>
      <c r="D582" s="142"/>
      <c r="E582" s="75">
        <v>381</v>
      </c>
      <c r="F582" s="241" t="s">
        <v>475</v>
      </c>
      <c r="G582" s="65"/>
      <c r="H582" s="65"/>
      <c r="I582" s="65"/>
    </row>
    <row r="583" spans="1:9" ht="14.25" customHeight="1">
      <c r="A583" s="234" t="s">
        <v>476</v>
      </c>
      <c r="B583" s="234"/>
      <c r="C583" s="234"/>
      <c r="D583" s="234"/>
      <c r="E583" s="234"/>
      <c r="F583" s="234"/>
      <c r="G583" s="234"/>
      <c r="H583" s="234"/>
      <c r="I583" s="234"/>
    </row>
    <row r="584" spans="1:9" ht="12.75">
      <c r="A584" s="56">
        <v>3</v>
      </c>
      <c r="B584" s="56"/>
      <c r="C584" s="56"/>
      <c r="D584" s="56"/>
      <c r="E584" s="56"/>
      <c r="F584" s="218" t="s">
        <v>155</v>
      </c>
      <c r="G584" s="58">
        <f>SUM(G585)</f>
        <v>23000</v>
      </c>
      <c r="H584" s="58">
        <v>30000</v>
      </c>
      <c r="I584" s="58">
        <v>30000</v>
      </c>
    </row>
    <row r="585" spans="1:9" ht="12.75">
      <c r="A585" s="59"/>
      <c r="B585" s="60">
        <v>38</v>
      </c>
      <c r="C585" s="60"/>
      <c r="D585" s="86"/>
      <c r="E585" s="60">
        <v>381</v>
      </c>
      <c r="F585" s="104" t="s">
        <v>178</v>
      </c>
      <c r="G585" s="58">
        <f>SUM(G586:G587)</f>
        <v>23000</v>
      </c>
      <c r="H585" s="58"/>
      <c r="I585" s="58"/>
    </row>
    <row r="586" spans="1:9" ht="12.75">
      <c r="A586" s="59" t="s">
        <v>156</v>
      </c>
      <c r="B586" s="59"/>
      <c r="C586" s="142">
        <v>204</v>
      </c>
      <c r="D586" s="142"/>
      <c r="E586" s="75">
        <v>3811</v>
      </c>
      <c r="F586" s="241" t="s">
        <v>477</v>
      </c>
      <c r="G586" s="65">
        <v>3000</v>
      </c>
      <c r="H586" s="65"/>
      <c r="I586" s="65"/>
    </row>
    <row r="587" spans="1:9" ht="12.75">
      <c r="A587" s="59"/>
      <c r="B587" s="59"/>
      <c r="C587" s="142">
        <v>205</v>
      </c>
      <c r="D587" s="142"/>
      <c r="E587" s="75">
        <v>381</v>
      </c>
      <c r="F587" s="241" t="s">
        <v>478</v>
      </c>
      <c r="G587" s="65">
        <v>20000</v>
      </c>
      <c r="H587" s="65"/>
      <c r="I587" s="65"/>
    </row>
    <row r="588" spans="1:9" ht="17.25" customHeight="1">
      <c r="A588" s="59"/>
      <c r="B588" s="59"/>
      <c r="C588" s="166"/>
      <c r="D588" s="144"/>
      <c r="E588" s="166"/>
      <c r="F588" s="182"/>
      <c r="G588" s="146"/>
      <c r="H588" s="168"/>
      <c r="I588" s="168"/>
    </row>
    <row r="589" spans="1:9" ht="15.75" customHeight="1">
      <c r="A589" s="232" t="s">
        <v>479</v>
      </c>
      <c r="B589" s="232"/>
      <c r="C589" s="232"/>
      <c r="D589" s="232"/>
      <c r="E589" s="232"/>
      <c r="F589" s="232"/>
      <c r="G589" s="233">
        <f>G596+G603+G607+G615</f>
        <v>250500</v>
      </c>
      <c r="H589" s="233">
        <f>H596+H603+H607+H615</f>
        <v>235000</v>
      </c>
      <c r="I589" s="233">
        <f>I596+I603+I607+I615</f>
        <v>235000</v>
      </c>
    </row>
    <row r="590" spans="1:9" ht="12.75" hidden="1">
      <c r="A590" s="251" t="s">
        <v>480</v>
      </c>
      <c r="B590" s="252"/>
      <c r="C590" s="252"/>
      <c r="D590" s="252"/>
      <c r="E590" s="252"/>
      <c r="F590" s="253"/>
      <c r="G590" s="254"/>
      <c r="H590" s="254"/>
      <c r="I590" s="255"/>
    </row>
    <row r="591" spans="1:9" ht="13.5">
      <c r="A591" s="256" t="s">
        <v>481</v>
      </c>
      <c r="B591" s="125"/>
      <c r="C591" s="125"/>
      <c r="D591" s="125"/>
      <c r="E591" s="125"/>
      <c r="F591" s="175"/>
      <c r="G591" s="207"/>
      <c r="H591" s="207"/>
      <c r="I591" s="257"/>
    </row>
    <row r="592" spans="1:9" ht="13.5">
      <c r="A592" s="258" t="s">
        <v>456</v>
      </c>
      <c r="B592" s="258"/>
      <c r="C592" s="258"/>
      <c r="D592" s="258"/>
      <c r="E592" s="258"/>
      <c r="F592" s="258"/>
      <c r="G592" s="258"/>
      <c r="H592" s="258"/>
      <c r="I592" s="258"/>
    </row>
    <row r="593" spans="1:9" ht="12.75">
      <c r="A593" s="47" t="s">
        <v>26</v>
      </c>
      <c r="B593" s="48" t="s">
        <v>27</v>
      </c>
      <c r="C593" s="48" t="s">
        <v>28</v>
      </c>
      <c r="D593" s="48"/>
      <c r="E593" s="48" t="s">
        <v>30</v>
      </c>
      <c r="F593" s="49" t="s">
        <v>31</v>
      </c>
      <c r="G593" s="50" t="s">
        <v>32</v>
      </c>
      <c r="H593" s="50" t="s">
        <v>33</v>
      </c>
      <c r="I593" s="50" t="s">
        <v>34</v>
      </c>
    </row>
    <row r="594" spans="1:9" ht="13.5" customHeight="1">
      <c r="A594" s="52">
        <v>1</v>
      </c>
      <c r="B594" s="52"/>
      <c r="C594" s="52"/>
      <c r="D594" s="52"/>
      <c r="E594" s="52"/>
      <c r="F594" s="53">
        <v>2</v>
      </c>
      <c r="G594" s="54">
        <v>3</v>
      </c>
      <c r="H594" s="54">
        <v>4</v>
      </c>
      <c r="I594" s="54">
        <v>5</v>
      </c>
    </row>
    <row r="595" spans="1:9" ht="15" customHeight="1">
      <c r="A595" s="234" t="s">
        <v>482</v>
      </c>
      <c r="B595" s="234"/>
      <c r="C595" s="234"/>
      <c r="D595" s="234"/>
      <c r="E595" s="234"/>
      <c r="F595" s="234"/>
      <c r="G595" s="234"/>
      <c r="H595" s="234"/>
      <c r="I595" s="234"/>
    </row>
    <row r="596" spans="1:9" ht="15" customHeight="1">
      <c r="A596" s="56">
        <v>3</v>
      </c>
      <c r="B596" s="56"/>
      <c r="C596" s="81"/>
      <c r="D596" s="81"/>
      <c r="E596" s="81"/>
      <c r="F596" s="218" t="s">
        <v>155</v>
      </c>
      <c r="G596" s="58">
        <f>G597+G599</f>
        <v>90500</v>
      </c>
      <c r="H596" s="58">
        <v>80000</v>
      </c>
      <c r="I596" s="58">
        <v>80000</v>
      </c>
    </row>
    <row r="597" spans="1:9" ht="15" customHeight="1">
      <c r="A597" s="59" t="s">
        <v>156</v>
      </c>
      <c r="B597" s="259">
        <v>32</v>
      </c>
      <c r="C597" s="60"/>
      <c r="D597" s="60"/>
      <c r="E597" s="60">
        <v>322</v>
      </c>
      <c r="F597" s="104" t="s">
        <v>100</v>
      </c>
      <c r="G597" s="58">
        <f>SUM(G598)</f>
        <v>5000</v>
      </c>
      <c r="H597" s="58"/>
      <c r="I597" s="58"/>
    </row>
    <row r="598" spans="1:9" ht="15" customHeight="1">
      <c r="A598" s="59" t="s">
        <v>156</v>
      </c>
      <c r="B598" s="240"/>
      <c r="C598" s="150">
        <v>206</v>
      </c>
      <c r="D598" s="150"/>
      <c r="E598" s="151">
        <v>3221</v>
      </c>
      <c r="F598" s="260" t="s">
        <v>483</v>
      </c>
      <c r="G598" s="65">
        <v>5000</v>
      </c>
      <c r="H598" s="69"/>
      <c r="I598" s="69"/>
    </row>
    <row r="599" spans="1:9" ht="15" customHeight="1">
      <c r="A599" s="59"/>
      <c r="B599" s="56"/>
      <c r="C599" s="250"/>
      <c r="D599" s="250"/>
      <c r="E599" s="56">
        <v>323</v>
      </c>
      <c r="F599" s="245" t="s">
        <v>104</v>
      </c>
      <c r="G599" s="58">
        <f>SUM(G600:G601)</f>
        <v>85500</v>
      </c>
      <c r="H599" s="58"/>
      <c r="I599" s="58"/>
    </row>
    <row r="600" spans="1:9" ht="15" customHeight="1">
      <c r="A600" s="59"/>
      <c r="B600" s="240"/>
      <c r="C600" s="150">
        <v>207</v>
      </c>
      <c r="D600" s="150"/>
      <c r="E600" s="151">
        <v>3237</v>
      </c>
      <c r="F600" s="260" t="s">
        <v>484</v>
      </c>
      <c r="G600" s="65">
        <v>22500</v>
      </c>
      <c r="H600" s="69"/>
      <c r="I600" s="69"/>
    </row>
    <row r="601" spans="1:9" ht="17.25" customHeight="1">
      <c r="A601" s="130" t="s">
        <v>485</v>
      </c>
      <c r="B601" s="240"/>
      <c r="C601" s="150">
        <v>208</v>
      </c>
      <c r="D601" s="150"/>
      <c r="E601" s="151">
        <v>3237</v>
      </c>
      <c r="F601" s="260" t="s">
        <v>486</v>
      </c>
      <c r="G601" s="65">
        <v>63000</v>
      </c>
      <c r="H601" s="69"/>
      <c r="I601" s="69"/>
    </row>
    <row r="602" spans="1:9" ht="17.25" customHeight="1">
      <c r="A602" s="234" t="s">
        <v>487</v>
      </c>
      <c r="B602" s="234"/>
      <c r="C602" s="234"/>
      <c r="D602" s="234"/>
      <c r="E602" s="234"/>
      <c r="F602" s="234"/>
      <c r="G602" s="234"/>
      <c r="H602" s="234"/>
      <c r="I602" s="234"/>
    </row>
    <row r="603" spans="1:9" ht="17.25" customHeight="1">
      <c r="A603" s="56">
        <v>3</v>
      </c>
      <c r="B603" s="81"/>
      <c r="C603" s="81"/>
      <c r="D603" s="81"/>
      <c r="E603" s="218"/>
      <c r="F603" s="218" t="s">
        <v>155</v>
      </c>
      <c r="G603" s="58">
        <f>SUM(G604)</f>
        <v>10000</v>
      </c>
      <c r="H603" s="58">
        <v>10000</v>
      </c>
      <c r="I603" s="58">
        <v>10000</v>
      </c>
    </row>
    <row r="604" spans="1:9" ht="15.75" customHeight="1">
      <c r="A604" s="259"/>
      <c r="B604" s="259">
        <v>37</v>
      </c>
      <c r="C604" s="60"/>
      <c r="D604" s="60"/>
      <c r="E604" s="60">
        <v>372</v>
      </c>
      <c r="F604" s="261" t="s">
        <v>434</v>
      </c>
      <c r="G604" s="58">
        <f>SUM(G605)</f>
        <v>10000</v>
      </c>
      <c r="H604" s="58"/>
      <c r="I604" s="58"/>
    </row>
    <row r="605" spans="1:9" ht="16.5" customHeight="1">
      <c r="A605" s="262"/>
      <c r="B605" s="75"/>
      <c r="C605" s="142">
        <v>209</v>
      </c>
      <c r="D605" s="142"/>
      <c r="E605" s="75">
        <v>3722</v>
      </c>
      <c r="F605" s="241" t="s">
        <v>488</v>
      </c>
      <c r="G605" s="65">
        <v>10000</v>
      </c>
      <c r="H605" s="65"/>
      <c r="I605" s="65"/>
    </row>
    <row r="606" spans="1:9" ht="15" customHeight="1">
      <c r="A606" s="234" t="s">
        <v>489</v>
      </c>
      <c r="B606" s="234"/>
      <c r="C606" s="234"/>
      <c r="D606" s="234"/>
      <c r="E606" s="234"/>
      <c r="F606" s="234"/>
      <c r="G606" s="234"/>
      <c r="H606" s="234"/>
      <c r="I606" s="234"/>
    </row>
    <row r="607" spans="1:9" ht="15" customHeight="1">
      <c r="A607" s="56">
        <v>3</v>
      </c>
      <c r="B607" s="56"/>
      <c r="C607" s="81"/>
      <c r="D607" s="81"/>
      <c r="E607" s="81"/>
      <c r="F607" s="218" t="s">
        <v>155</v>
      </c>
      <c r="G607" s="58">
        <f>SUM(G608+G611)</f>
        <v>90000</v>
      </c>
      <c r="H607" s="58">
        <v>80000</v>
      </c>
      <c r="I607" s="58">
        <v>80000</v>
      </c>
    </row>
    <row r="608" spans="1:9" ht="15" customHeight="1">
      <c r="A608" s="59"/>
      <c r="B608" s="60">
        <v>32</v>
      </c>
      <c r="C608" s="60"/>
      <c r="D608" s="60"/>
      <c r="E608" s="60"/>
      <c r="F608" s="104" t="s">
        <v>100</v>
      </c>
      <c r="G608" s="58">
        <f>SUM(G609)</f>
        <v>20000</v>
      </c>
      <c r="H608" s="58"/>
      <c r="I608" s="58"/>
    </row>
    <row r="609" spans="1:9" ht="15" customHeight="1">
      <c r="A609" s="59"/>
      <c r="B609" s="60"/>
      <c r="C609" s="60"/>
      <c r="D609" s="60"/>
      <c r="E609" s="60">
        <v>329</v>
      </c>
      <c r="F609" s="218" t="s">
        <v>220</v>
      </c>
      <c r="G609" s="58">
        <f>SUM(G610)</f>
        <v>20000</v>
      </c>
      <c r="H609" s="58"/>
      <c r="I609" s="58"/>
    </row>
    <row r="610" spans="1:9" ht="15" customHeight="1">
      <c r="A610" s="127" t="s">
        <v>156</v>
      </c>
      <c r="B610" s="240"/>
      <c r="C610" s="150">
        <v>210</v>
      </c>
      <c r="D610" s="150"/>
      <c r="E610" s="151">
        <v>3299</v>
      </c>
      <c r="F610" s="260" t="s">
        <v>220</v>
      </c>
      <c r="G610" s="65">
        <v>20000</v>
      </c>
      <c r="H610" s="69"/>
      <c r="I610" s="69"/>
    </row>
    <row r="611" spans="1:9" ht="15" customHeight="1">
      <c r="A611" s="127"/>
      <c r="B611" s="56">
        <v>38</v>
      </c>
      <c r="C611" s="250"/>
      <c r="D611" s="250"/>
      <c r="E611" s="263"/>
      <c r="F611" s="218" t="s">
        <v>490</v>
      </c>
      <c r="G611" s="58">
        <f>SUM(G612)</f>
        <v>70000</v>
      </c>
      <c r="H611" s="58"/>
      <c r="I611" s="58"/>
    </row>
    <row r="612" spans="1:9" ht="15" customHeight="1">
      <c r="A612" s="127"/>
      <c r="B612" s="60"/>
      <c r="C612" s="250"/>
      <c r="D612" s="250"/>
      <c r="E612" s="56">
        <v>381</v>
      </c>
      <c r="F612" s="218" t="s">
        <v>491</v>
      </c>
      <c r="G612" s="58">
        <f>SUM(G613)</f>
        <v>70000</v>
      </c>
      <c r="H612" s="58"/>
      <c r="I612" s="58"/>
    </row>
    <row r="613" spans="1:9" ht="15" customHeight="1">
      <c r="A613" s="127"/>
      <c r="B613" s="240"/>
      <c r="C613" s="150">
        <v>211</v>
      </c>
      <c r="D613" s="150"/>
      <c r="E613" s="151">
        <v>381</v>
      </c>
      <c r="F613" s="260" t="s">
        <v>492</v>
      </c>
      <c r="G613" s="65">
        <v>70000</v>
      </c>
      <c r="H613" s="69"/>
      <c r="I613" s="69"/>
    </row>
    <row r="614" spans="1:9" ht="17.25" customHeight="1">
      <c r="A614" s="234" t="s">
        <v>493</v>
      </c>
      <c r="B614" s="234"/>
      <c r="C614" s="234"/>
      <c r="D614" s="234"/>
      <c r="E614" s="234"/>
      <c r="F614" s="234"/>
      <c r="G614" s="234"/>
      <c r="H614" s="234"/>
      <c r="I614" s="234"/>
    </row>
    <row r="615" spans="1:9" ht="17.25" customHeight="1">
      <c r="A615" s="56">
        <v>3</v>
      </c>
      <c r="B615" s="56"/>
      <c r="C615" s="81"/>
      <c r="D615" s="250"/>
      <c r="E615" s="81"/>
      <c r="F615" s="218" t="s">
        <v>155</v>
      </c>
      <c r="G615" s="58">
        <f>SUM(G616)</f>
        <v>60000</v>
      </c>
      <c r="H615" s="58">
        <v>65000</v>
      </c>
      <c r="I615" s="58">
        <v>65000</v>
      </c>
    </row>
    <row r="616" spans="1:9" ht="17.25" customHeight="1">
      <c r="A616" s="59"/>
      <c r="B616" s="60">
        <v>37</v>
      </c>
      <c r="C616" s="60"/>
      <c r="D616" s="86"/>
      <c r="E616" s="60">
        <v>372</v>
      </c>
      <c r="F616" s="261" t="s">
        <v>434</v>
      </c>
      <c r="G616" s="58">
        <f>SUM(G617)</f>
        <v>60000</v>
      </c>
      <c r="H616" s="58"/>
      <c r="I616" s="58"/>
    </row>
    <row r="617" spans="1:9" ht="17.25" customHeight="1">
      <c r="A617" s="59" t="s">
        <v>156</v>
      </c>
      <c r="B617" s="83"/>
      <c r="C617" s="142">
        <v>212</v>
      </c>
      <c r="D617" s="142"/>
      <c r="E617" s="75">
        <v>3721</v>
      </c>
      <c r="F617" s="241" t="s">
        <v>494</v>
      </c>
      <c r="G617" s="65">
        <v>60000</v>
      </c>
      <c r="H617" s="65"/>
      <c r="I617" s="65"/>
    </row>
    <row r="618" spans="1:9" ht="10.5" customHeight="1">
      <c r="A618" s="68"/>
      <c r="B618" s="68"/>
      <c r="C618" s="166"/>
      <c r="D618" s="144"/>
      <c r="E618" s="166"/>
      <c r="F618" s="182"/>
      <c r="G618" s="168"/>
      <c r="H618" s="168"/>
      <c r="I618" s="168"/>
    </row>
    <row r="619" spans="1:9" ht="17.25" customHeight="1">
      <c r="A619" s="68"/>
      <c r="B619" s="68"/>
      <c r="C619" s="166"/>
      <c r="D619" s="144"/>
      <c r="E619" s="166"/>
      <c r="F619" s="264" t="s">
        <v>495</v>
      </c>
      <c r="G619" s="168"/>
      <c r="H619" s="168"/>
      <c r="I619" s="168"/>
    </row>
    <row r="620" spans="1:9" ht="17.25" customHeight="1">
      <c r="A620" s="59"/>
      <c r="B620" s="68"/>
      <c r="C620" s="166"/>
      <c r="D620" s="144"/>
      <c r="E620" s="166"/>
      <c r="F620" s="264" t="s">
        <v>140</v>
      </c>
      <c r="G620" s="168"/>
      <c r="H620" s="168"/>
      <c r="I620" s="168"/>
    </row>
    <row r="621" spans="1:9" ht="17.25" customHeight="1">
      <c r="A621" s="126" t="s">
        <v>456</v>
      </c>
      <c r="B621" s="126"/>
      <c r="C621" s="126"/>
      <c r="D621" s="126"/>
      <c r="E621" s="126"/>
      <c r="F621" s="265"/>
      <c r="G621" s="266"/>
      <c r="H621" s="266"/>
      <c r="I621" s="266"/>
    </row>
    <row r="622" spans="1:9" ht="17.25" customHeight="1">
      <c r="A622" s="234" t="s">
        <v>496</v>
      </c>
      <c r="B622" s="234"/>
      <c r="C622" s="234"/>
      <c r="D622" s="234"/>
      <c r="E622" s="234"/>
      <c r="F622" s="234"/>
      <c r="G622" s="234"/>
      <c r="H622" s="234"/>
      <c r="I622" s="234"/>
    </row>
    <row r="623" spans="1:9" ht="17.25" customHeight="1">
      <c r="A623" s="59"/>
      <c r="B623" s="60">
        <v>34</v>
      </c>
      <c r="C623" s="74"/>
      <c r="D623" s="86"/>
      <c r="E623" s="74"/>
      <c r="F623" s="57" t="s">
        <v>226</v>
      </c>
      <c r="G623" s="58">
        <f>SUM(G624)</f>
        <v>120</v>
      </c>
      <c r="H623" s="58"/>
      <c r="I623" s="58"/>
    </row>
    <row r="624" spans="1:9" ht="17.25" customHeight="1">
      <c r="A624" s="59"/>
      <c r="B624" s="60"/>
      <c r="C624" s="60"/>
      <c r="D624" s="86"/>
      <c r="E624" s="60">
        <v>342</v>
      </c>
      <c r="F624" s="57" t="s">
        <v>497</v>
      </c>
      <c r="G624" s="58">
        <f>SUM(G625)</f>
        <v>120</v>
      </c>
      <c r="H624" s="58">
        <v>0</v>
      </c>
      <c r="I624" s="58">
        <v>0</v>
      </c>
    </row>
    <row r="625" spans="1:9" ht="17.25" customHeight="1">
      <c r="A625" s="59"/>
      <c r="B625" s="83"/>
      <c r="C625" s="142">
        <v>213</v>
      </c>
      <c r="D625" s="142"/>
      <c r="E625" s="75">
        <v>3422</v>
      </c>
      <c r="F625" s="64" t="s">
        <v>498</v>
      </c>
      <c r="G625" s="65">
        <v>120</v>
      </c>
      <c r="H625" s="65"/>
      <c r="I625" s="65"/>
    </row>
    <row r="626" spans="1:9" ht="17.25" customHeight="1">
      <c r="A626" s="59">
        <v>5</v>
      </c>
      <c r="B626" s="60"/>
      <c r="C626" s="86"/>
      <c r="D626" s="60"/>
      <c r="E626" s="61"/>
      <c r="F626" s="57" t="s">
        <v>140</v>
      </c>
      <c r="G626" s="58">
        <f>SUM(G627)</f>
        <v>18615</v>
      </c>
      <c r="H626" s="58">
        <v>0</v>
      </c>
      <c r="I626" s="58">
        <v>0</v>
      </c>
    </row>
    <row r="627" spans="1:9" ht="17.25" customHeight="1">
      <c r="A627" s="59"/>
      <c r="B627" s="60">
        <v>54</v>
      </c>
      <c r="C627" s="86"/>
      <c r="D627" s="60"/>
      <c r="E627" s="61"/>
      <c r="F627" s="57" t="s">
        <v>499</v>
      </c>
      <c r="G627" s="58">
        <f>SUM(G628)</f>
        <v>18615</v>
      </c>
      <c r="H627" s="58"/>
      <c r="I627" s="58"/>
    </row>
    <row r="628" spans="1:9" ht="17.25" customHeight="1">
      <c r="A628" s="59"/>
      <c r="B628" s="60"/>
      <c r="C628" s="86"/>
      <c r="D628" s="60"/>
      <c r="E628" s="60">
        <v>542</v>
      </c>
      <c r="F628" s="57" t="s">
        <v>500</v>
      </c>
      <c r="G628" s="58">
        <f>SUM(G629)</f>
        <v>18615</v>
      </c>
      <c r="H628" s="58">
        <v>0</v>
      </c>
      <c r="I628" s="58">
        <v>0</v>
      </c>
    </row>
    <row r="629" spans="1:9" ht="17.25" customHeight="1">
      <c r="A629" s="59"/>
      <c r="B629" s="83"/>
      <c r="C629" s="142">
        <v>214</v>
      </c>
      <c r="D629" s="83"/>
      <c r="E629" s="63">
        <v>5422</v>
      </c>
      <c r="F629" s="64" t="s">
        <v>501</v>
      </c>
      <c r="G629" s="65">
        <v>18615</v>
      </c>
      <c r="H629" s="69"/>
      <c r="I629" s="69"/>
    </row>
    <row r="630" spans="1:9" ht="15">
      <c r="A630" s="267"/>
      <c r="B630" s="267"/>
      <c r="C630" s="268"/>
      <c r="D630" s="268"/>
      <c r="E630" s="268"/>
      <c r="F630" s="269" t="s">
        <v>502</v>
      </c>
      <c r="G630" s="270">
        <f>G146+G162+G255+G285+G337+G386+G470+G481+G496+G512+G553+G589</f>
        <v>13205485</v>
      </c>
      <c r="H630" s="270">
        <f>H146+H162+H255+H285+H337+H386+H470+H481+H496+H512+H553+H589</f>
        <v>15140000</v>
      </c>
      <c r="I630" s="270">
        <f>I146+I162+I255+I285+I337+I386+I470+I481+I496+I512+I553+I589</f>
        <v>15140000</v>
      </c>
    </row>
    <row r="631" spans="1:9" ht="15">
      <c r="A631" s="267"/>
      <c r="B631" s="267"/>
      <c r="C631" s="268"/>
      <c r="D631" s="268"/>
      <c r="E631" s="268"/>
      <c r="F631" s="269" t="s">
        <v>503</v>
      </c>
      <c r="G631" s="270">
        <f>G626</f>
        <v>18615</v>
      </c>
      <c r="H631" s="270">
        <f>H626</f>
        <v>0</v>
      </c>
      <c r="I631" s="270">
        <f>I626</f>
        <v>0</v>
      </c>
    </row>
    <row r="632" spans="1:9" ht="15">
      <c r="A632" s="267"/>
      <c r="B632" s="267"/>
      <c r="C632" s="268"/>
      <c r="D632" s="268"/>
      <c r="E632" s="268"/>
      <c r="F632" s="269"/>
      <c r="G632" s="270">
        <f>SUM(G630:G631)</f>
        <v>13224100</v>
      </c>
      <c r="H632" s="270">
        <f>SUM(H630:H631)</f>
        <v>15140000</v>
      </c>
      <c r="I632" s="270">
        <f>SUM(I630:I631)</f>
        <v>15140000</v>
      </c>
    </row>
    <row r="633" spans="1:9" s="273" customFormat="1" ht="24.75" customHeight="1">
      <c r="A633" s="1"/>
      <c r="B633" s="127"/>
      <c r="C633" s="127"/>
      <c r="D633" s="127"/>
      <c r="E633" s="271"/>
      <c r="F633" s="272"/>
      <c r="G633" s="163"/>
      <c r="H633" s="163"/>
      <c r="I633" s="163"/>
    </row>
    <row r="634" spans="1:9" s="273" customFormat="1" ht="21" customHeight="1">
      <c r="A634" s="1"/>
      <c r="B634" s="127"/>
      <c r="C634" s="127"/>
      <c r="D634" s="127"/>
      <c r="E634" s="247"/>
      <c r="F634" s="271"/>
      <c r="G634" s="163"/>
      <c r="H634" s="163"/>
      <c r="I634" s="163"/>
    </row>
    <row r="635" spans="1:9" s="273" customFormat="1" ht="18" customHeight="1">
      <c r="A635" s="1"/>
      <c r="B635" s="247"/>
      <c r="C635" s="127"/>
      <c r="D635" s="127"/>
      <c r="E635" s="271"/>
      <c r="F635" s="271"/>
      <c r="G635" s="163"/>
      <c r="H635" s="163"/>
      <c r="I635" s="271"/>
    </row>
    <row r="636" spans="1:9" s="273" customFormat="1" ht="18.75" customHeight="1">
      <c r="A636" s="1"/>
      <c r="B636" s="126"/>
      <c r="C636" s="127"/>
      <c r="D636" s="127"/>
      <c r="E636" s="271"/>
      <c r="F636" s="271"/>
      <c r="G636" s="163"/>
      <c r="H636" s="163"/>
      <c r="I636" s="271"/>
    </row>
    <row r="637" spans="1:9" s="273" customFormat="1" ht="14.25" customHeight="1">
      <c r="A637" s="1"/>
      <c r="B637" s="1"/>
      <c r="C637" s="1"/>
      <c r="D637" s="1"/>
      <c r="E637"/>
      <c r="F637"/>
      <c r="G637" s="133"/>
      <c r="H637" s="3"/>
      <c r="I637" s="271"/>
    </row>
    <row r="638" spans="1:9" s="273" customFormat="1" ht="18.75" customHeight="1">
      <c r="A638" s="1"/>
      <c r="B638" s="1"/>
      <c r="C638" s="1"/>
      <c r="D638" s="1"/>
      <c r="E638" s="119"/>
      <c r="F638" s="119"/>
      <c r="G638" s="133"/>
      <c r="H638" s="3"/>
      <c r="I638" s="271"/>
    </row>
    <row r="639" spans="1:6" ht="15">
      <c r="A639" s="274"/>
      <c r="B639" s="274"/>
      <c r="E639" s="274"/>
      <c r="F639" s="51"/>
    </row>
    <row r="640" ht="12.75">
      <c r="F640" s="51"/>
    </row>
    <row r="641" ht="12.75">
      <c r="G641" s="207"/>
    </row>
    <row r="642" ht="12.75">
      <c r="G642" s="207"/>
    </row>
    <row r="644" ht="12.75">
      <c r="G644" s="207"/>
    </row>
    <row r="645" ht="12.75">
      <c r="G645" s="207"/>
    </row>
  </sheetData>
  <sheetProtection selectLockedCells="1" selectUnlockedCells="1"/>
  <mergeCells count="94">
    <mergeCell ref="A1:F1"/>
    <mergeCell ref="A2:F2"/>
    <mergeCell ref="A3:E3"/>
    <mergeCell ref="A25:I25"/>
    <mergeCell ref="A29:E29"/>
    <mergeCell ref="A86:E86"/>
    <mergeCell ref="A129:E129"/>
    <mergeCell ref="A142:F142"/>
    <mergeCell ref="A143:I143"/>
    <mergeCell ref="A146:F146"/>
    <mergeCell ref="A149:I149"/>
    <mergeCell ref="A151:E151"/>
    <mergeCell ref="A152:F152"/>
    <mergeCell ref="A163:F163"/>
    <mergeCell ref="A177:I177"/>
    <mergeCell ref="A178:F178"/>
    <mergeCell ref="A249:F249"/>
    <mergeCell ref="A255:F255"/>
    <mergeCell ref="A257:I257"/>
    <mergeCell ref="A284:F284"/>
    <mergeCell ref="A285:F285"/>
    <mergeCell ref="A287:I287"/>
    <mergeCell ref="A288:F288"/>
    <mergeCell ref="A297:F297"/>
    <mergeCell ref="A312:F312"/>
    <mergeCell ref="A317:F317"/>
    <mergeCell ref="A319:I319"/>
    <mergeCell ref="A328:I328"/>
    <mergeCell ref="A337:F337"/>
    <mergeCell ref="A339:I339"/>
    <mergeCell ref="A340:F340"/>
    <mergeCell ref="A358:I358"/>
    <mergeCell ref="A363:F363"/>
    <mergeCell ref="A367:I367"/>
    <mergeCell ref="A374:I374"/>
    <mergeCell ref="A386:F386"/>
    <mergeCell ref="A388:I388"/>
    <mergeCell ref="A390:E390"/>
    <mergeCell ref="A391:I391"/>
    <mergeCell ref="A398:I398"/>
    <mergeCell ref="A406:F406"/>
    <mergeCell ref="A408:F408"/>
    <mergeCell ref="A410:F410"/>
    <mergeCell ref="A412:F412"/>
    <mergeCell ref="A414:F414"/>
    <mergeCell ref="A416:F416"/>
    <mergeCell ref="A418:F418"/>
    <mergeCell ref="A420:F420"/>
    <mergeCell ref="A422:F422"/>
    <mergeCell ref="A424:F424"/>
    <mergeCell ref="A426:F426"/>
    <mergeCell ref="A428:F428"/>
    <mergeCell ref="A431:I431"/>
    <mergeCell ref="A435:F435"/>
    <mergeCell ref="A443:F443"/>
    <mergeCell ref="A449:I449"/>
    <mergeCell ref="A457:I457"/>
    <mergeCell ref="A466:I466"/>
    <mergeCell ref="A470:F470"/>
    <mergeCell ref="A471:F471"/>
    <mergeCell ref="A473:F473"/>
    <mergeCell ref="A476:F476"/>
    <mergeCell ref="A478:F478"/>
    <mergeCell ref="A481:F481"/>
    <mergeCell ref="A483:I483"/>
    <mergeCell ref="A485:E485"/>
    <mergeCell ref="A486:I486"/>
    <mergeCell ref="A496:F496"/>
    <mergeCell ref="A498:I498"/>
    <mergeCell ref="A500:E500"/>
    <mergeCell ref="A501:I501"/>
    <mergeCell ref="A505:F505"/>
    <mergeCell ref="A512:F512"/>
    <mergeCell ref="A514:I514"/>
    <mergeCell ref="A516:E516"/>
    <mergeCell ref="A517:I517"/>
    <mergeCell ref="A529:F529"/>
    <mergeCell ref="A533:I533"/>
    <mergeCell ref="A535:F535"/>
    <mergeCell ref="A553:F553"/>
    <mergeCell ref="A555:I555"/>
    <mergeCell ref="A557:E557"/>
    <mergeCell ref="A558:I558"/>
    <mergeCell ref="A569:I569"/>
    <mergeCell ref="A576:I576"/>
    <mergeCell ref="A583:I583"/>
    <mergeCell ref="A589:F589"/>
    <mergeCell ref="A592:I592"/>
    <mergeCell ref="A594:E594"/>
    <mergeCell ref="A595:I595"/>
    <mergeCell ref="A602:I602"/>
    <mergeCell ref="A606:I606"/>
    <mergeCell ref="A614:I614"/>
    <mergeCell ref="A622:I622"/>
  </mergeCells>
  <printOptions/>
  <pageMargins left="0.5513888888888889" right="0.5513888888888889" top="0.9055555555555556" bottom="0.9729166666666667" header="0.5118055555555555" footer="0.5118055555555555"/>
  <pageSetup horizontalDpi="300" verticalDpi="300" orientation="landscape" paperSize="9" scale="61"/>
  <headerFooter alignWithMargins="0">
    <oddFooter>&amp;R&amp;"Times New Roman,Obično"&amp;12 PRORAČUNA OPĆINE SIKIREVCI  ZA 2022.god.I PROJEKCIJE ZA 2023. I 2024.god.</oddFooter>
  </headerFooter>
  <rowBreaks count="5" manualBreakCount="5">
    <brk id="25" max="255" man="1"/>
    <brk id="82" max="255" man="1"/>
    <brk id="126" max="255" man="1"/>
    <brk id="138" max="255" man="1"/>
    <brk id="5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Podravske Sesvete</dc:creator>
  <cp:keywords/>
  <dc:description/>
  <cp:lastModifiedBy>GORDANA LEŠIĆ</cp:lastModifiedBy>
  <cp:lastPrinted>2021-12-09T12:17:27Z</cp:lastPrinted>
  <dcterms:created xsi:type="dcterms:W3CDTF">2005-12-09T10:59:57Z</dcterms:created>
  <dcterms:modified xsi:type="dcterms:W3CDTF">2021-12-09T12:17:33Z</dcterms:modified>
  <cp:category/>
  <cp:version/>
  <cp:contentType/>
  <cp:contentStatus/>
  <cp:revision>128</cp:revision>
</cp:coreProperties>
</file>