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1360" windowHeight="9180"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<sst xmlns="http://schemas.openxmlformats.org/spreadsheetml/2006/main" count="356" uniqueCount="248">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</sst>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5" sqref="C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227</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0.9166666666666666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0.9166666666666666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0.6666666666666666</v>
      </c>
    </row>
    <row r="18" spans="1:6" ht="15">
      <c r="A18" s="17" t="s">
        <v>29</v>
      </c>
      <c r="B18" s="16" t="s">
        <v>27</v>
      </c>
      <c r="C18" s="79" t="s">
        <v>5</v>
      </c>
      <c r="F18" s="32">
        <f>+VALUE(A25)</f>
        <v>1</v>
      </c>
    </row>
    <row r="19" spans="1:6" ht="45">
      <c r="A19" s="17" t="s">
        <v>30</v>
      </c>
      <c r="B19" s="16" t="s">
        <v>33</v>
      </c>
      <c r="C19" s="79" t="s">
        <v>227</v>
      </c>
      <c r="F19" s="32">
        <f>+VALUE(A32)</f>
        <v>0.875</v>
      </c>
    </row>
    <row r="20" spans="1:6" ht="30">
      <c r="A20" s="17" t="s">
        <v>31</v>
      </c>
      <c r="B20" s="16" t="s">
        <v>28</v>
      </c>
      <c r="C20" s="79" t="s">
        <v>227</v>
      </c>
      <c r="F20" s="32">
        <f>+VALUE(A36)</f>
        <v>0.75</v>
      </c>
    </row>
    <row r="21" spans="1:6" ht="24.75" customHeight="1">
      <c r="A21" s="101">
        <f>_xlfn.IFERROR((COUNTIF(C18:C20,"Da")+(COUNTIF(C18:C20,"Djelomično")/2))/((COUNTIF(C18:C20,"Da")+COUNTIF(C18:C20,"Ne")+COUNTIF(C18:C20,"Djelomično"))),"Nije primjenjivo")</f>
        <v>0.6666666666666666</v>
      </c>
      <c r="B21" s="102"/>
      <c r="C21" s="103"/>
      <c r="F21" s="32">
        <f>+VALUE(A51)</f>
        <v>0.9230769230769231</v>
      </c>
    </row>
    <row r="22" spans="1:6" ht="24.75" customHeight="1">
      <c r="A22" s="28" t="s">
        <v>147</v>
      </c>
      <c r="B22" s="104" t="s">
        <v>32</v>
      </c>
      <c r="C22" s="105"/>
      <c r="F22" s="32">
        <f>+VALUE(A57)</f>
        <v>1</v>
      </c>
    </row>
    <row r="23" spans="1:6" ht="30">
      <c r="A23" s="15" t="s">
        <v>34</v>
      </c>
      <c r="B23" s="10" t="s">
        <v>36</v>
      </c>
      <c r="C23" s="79" t="s">
        <v>5</v>
      </c>
      <c r="F23" s="32">
        <f>+VALUE(A65)</f>
        <v>0.5833333333333334</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0.9</v>
      </c>
    </row>
    <row r="27" spans="1:6" ht="15">
      <c r="A27" s="29" t="s">
        <v>39</v>
      </c>
      <c r="B27" s="115" t="s">
        <v>40</v>
      </c>
      <c r="C27" s="116"/>
      <c r="F27" s="32">
        <f>+VALUE(A103)</f>
        <v>0.7</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0.875</v>
      </c>
      <c r="B32" s="102"/>
      <c r="C32" s="103"/>
    </row>
    <row r="33" spans="1:3" ht="15">
      <c r="A33" s="29" t="s">
        <v>49</v>
      </c>
      <c r="B33" s="115" t="s">
        <v>79</v>
      </c>
      <c r="C33" s="116"/>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227</v>
      </c>
    </row>
    <row r="46" spans="1:3" ht="30">
      <c r="A46" s="15" t="s">
        <v>71</v>
      </c>
      <c r="B46" s="10" t="s">
        <v>226</v>
      </c>
      <c r="C46" s="79" t="s">
        <v>227</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5</v>
      </c>
    </row>
    <row r="60" spans="1:3" ht="30">
      <c r="A60" s="15" t="s">
        <v>94</v>
      </c>
      <c r="B60" s="10" t="s">
        <v>88</v>
      </c>
      <c r="C60" s="79" t="s">
        <v>227</v>
      </c>
    </row>
    <row r="61" spans="1:3" ht="30">
      <c r="A61" s="15" t="s">
        <v>95</v>
      </c>
      <c r="B61" s="10" t="s">
        <v>89</v>
      </c>
      <c r="C61" s="79" t="s">
        <v>227</v>
      </c>
    </row>
    <row r="62" spans="1:3" ht="15">
      <c r="A62" s="15" t="s">
        <v>96</v>
      </c>
      <c r="B62" s="10" t="s">
        <v>90</v>
      </c>
      <c r="C62" s="79" t="s">
        <v>227</v>
      </c>
    </row>
    <row r="63" spans="1:3" ht="15">
      <c r="A63" s="15" t="s">
        <v>97</v>
      </c>
      <c r="B63" s="10" t="s">
        <v>91</v>
      </c>
      <c r="C63" s="79" t="s">
        <v>227</v>
      </c>
    </row>
    <row r="64" spans="1:3" ht="45">
      <c r="A64" s="15" t="s">
        <v>98</v>
      </c>
      <c r="B64" s="10" t="s">
        <v>92</v>
      </c>
      <c r="C64" s="79" t="s">
        <v>227</v>
      </c>
    </row>
    <row r="65" spans="1:3" ht="24.75" customHeight="1">
      <c r="A65" s="101">
        <f>_xlfn.IFERROR((COUNTIF(C59:C64,"Da")+(COUNTIF(C59:C64,"Djelomično")/2))/((COUNTIF(C59:C64,"Da")+COUNTIF(C59:C64,"Ne")+COUNTIF(C59:C64,"Djelomično"))),"Nije primjenjivo")</f>
        <v>0.5833333333333334</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18</v>
      </c>
    </row>
    <row r="83" spans="1:3" ht="15">
      <c r="A83" s="15" t="s">
        <v>136</v>
      </c>
      <c r="B83" s="10" t="s">
        <v>126</v>
      </c>
      <c r="C83" s="79" t="s">
        <v>18</v>
      </c>
    </row>
    <row r="84" spans="1:3" ht="30">
      <c r="A84" s="15" t="s">
        <v>137</v>
      </c>
      <c r="B84" s="10" t="s">
        <v>127</v>
      </c>
      <c r="C84" s="79" t="s">
        <v>5</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227</v>
      </c>
    </row>
    <row r="89" spans="1:3" ht="15">
      <c r="A89" s="15" t="s">
        <v>142</v>
      </c>
      <c r="B89" s="10" t="s">
        <v>131</v>
      </c>
      <c r="C89" s="79" t="s">
        <v>5</v>
      </c>
    </row>
    <row r="90" spans="1:3" ht="30">
      <c r="A90" s="15" t="s">
        <v>143</v>
      </c>
      <c r="B90" s="10" t="s">
        <v>132</v>
      </c>
      <c r="C90" s="79" t="s">
        <v>5</v>
      </c>
    </row>
    <row r="91" spans="1:3" ht="60">
      <c r="A91" s="15" t="s">
        <v>144</v>
      </c>
      <c r="B91" s="10" t="s">
        <v>133</v>
      </c>
      <c r="C91" s="79" t="s">
        <v>18</v>
      </c>
    </row>
    <row r="92" spans="1:3" ht="24.75" customHeight="1">
      <c r="A92" s="101">
        <f>_xlfn.IFERROR((COUNTIF(C81:C91,"Da")+(COUNTIF(C81:C91,"Djelomično")/2))/((COUNTIF(C81:C91,"Da")+COUNTIF(C81:C91,"Ne")+COUNTIF(C81:C91,"Djelomično"))),"Nije primjenjivo")</f>
        <v>0.9</v>
      </c>
      <c r="B92" s="102"/>
      <c r="C92" s="103"/>
    </row>
    <row r="93" spans="1:3" ht="24.75" customHeight="1">
      <c r="A93" s="14" t="s">
        <v>151</v>
      </c>
      <c r="B93" s="104" t="s">
        <v>152</v>
      </c>
      <c r="C93" s="105"/>
    </row>
    <row r="94" spans="1:3" ht="15">
      <c r="A94" s="15" t="s">
        <v>163</v>
      </c>
      <c r="B94" s="10" t="s">
        <v>153</v>
      </c>
      <c r="C94" s="79" t="s">
        <v>227</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0.8703648915187376</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0.9166666666666666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0.875</v>
      </c>
      <c r="D7" s="81"/>
    </row>
    <row r="8" spans="1:4" s="34" customFormat="1" ht="39.75" customHeight="1">
      <c r="A8" s="45" t="s">
        <v>49</v>
      </c>
      <c r="B8" s="38" t="s">
        <v>187</v>
      </c>
      <c r="C8" s="40">
        <f>+Upitnik!A36</f>
        <v>0.75</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0.5833333333333334</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0.9</v>
      </c>
      <c r="D14" s="81"/>
    </row>
    <row r="15" spans="1:4" s="34" customFormat="1" ht="39.75" customHeight="1">
      <c r="A15" s="44" t="s">
        <v>151</v>
      </c>
      <c r="B15" s="36" t="s">
        <v>152</v>
      </c>
      <c r="C15" s="40">
        <f>+Upitnik!A103</f>
        <v>0.7</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0.8703648915187376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2023-07-24T12:02:17Z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